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firstSheet="4" activeTab="7"/>
  </bookViews>
  <sheets>
    <sheet name="стр.1" sheetId="1" state="hidden" r:id="rId1"/>
    <sheet name="стр.2_3" sheetId="2" state="hidden" r:id="rId2"/>
    <sheet name="стр.4_5" sheetId="3" state="hidden" r:id="rId3"/>
    <sheet name="стр.6" sheetId="4" state="hidden" r:id="rId4"/>
    <sheet name="1" sheetId="5" r:id="rId5"/>
    <sheet name="2" sheetId="6" r:id="rId6"/>
    <sheet name="3" sheetId="7" r:id="rId7"/>
    <sheet name="4" sheetId="8" r:id="rId8"/>
  </sheets>
  <definedNames>
    <definedName name="_xlnm.Print_Titles" localSheetId="6">'3'!$4:$5</definedName>
    <definedName name="_xlnm.Print_Titles" localSheetId="1">'стр.2_3'!$4:$4</definedName>
    <definedName name="_xlnm.Print_Titles" localSheetId="2">'стр.4_5'!$4:$5</definedName>
    <definedName name="_xlnm.Print_Area" localSheetId="5">'2'!$A$1:$DD$76</definedName>
    <definedName name="_xlnm.Print_Area" localSheetId="6">'3'!$A$1:$DD$58</definedName>
    <definedName name="_xlnm.Print_Area" localSheetId="7">'4'!$A$1:$DD$27</definedName>
    <definedName name="_xlnm.Print_Area" localSheetId="0">'стр.1'!$A$3:$DD$44</definedName>
    <definedName name="_xlnm.Print_Area" localSheetId="1">'стр.2_3'!$A$1:$DD$76</definedName>
    <definedName name="_xlnm.Print_Area" localSheetId="2">'стр.4_5'!$A$1:$DD$56</definedName>
    <definedName name="_xlnm.Print_Area" localSheetId="3">'стр.6'!$A$1:$DD$32</definedName>
  </definedNames>
  <calcPr fullCalcOnLoad="1"/>
</workbook>
</file>

<file path=xl/sharedStrings.xml><?xml version="1.0" encoding="utf-8"?>
<sst xmlns="http://schemas.openxmlformats.org/spreadsheetml/2006/main" count="471" uniqueCount="220">
  <si>
    <t>Наименование показателя</t>
  </si>
  <si>
    <t>из них:</t>
  </si>
  <si>
    <t>"</t>
  </si>
  <si>
    <t xml:space="preserve"> г.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</si>
  <si>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</si>
  <si>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</si>
  <si>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</si>
  <si>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</si>
  <si>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</si>
  <si>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</si>
  <si>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</si>
  <si>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</si>
  <si>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</si>
  <si>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</si>
  <si>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</si>
  <si>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</si>
  <si>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</si>
  <si>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</si>
  <si>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</si>
  <si>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</si>
  <si>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</si>
  <si>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</si>
  <si>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</si>
  <si>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</si>
  <si>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</si>
  <si>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</si>
  <si>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</si>
  <si>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</si>
  <si>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</si>
  <si>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Бюджетные инвестиции</t>
  </si>
  <si>
    <t>Услуга № 1</t>
  </si>
  <si>
    <t>Услуга № 2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</si>
  <si>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</si>
  <si>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</si>
  <si>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</si>
  <si>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</si>
  <si>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</si>
  <si>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</si>
  <si>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</si>
  <si>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</si>
  <si>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</si>
  <si>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</si>
  <si>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</si>
  <si>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</si>
  <si>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</si>
  <si>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</si>
  <si>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</si>
  <si>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</si>
  <si>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</si>
  <si>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</si>
  <si>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</si>
  <si>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</si>
  <si>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</si>
  <si>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</si>
  <si>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</si>
  <si>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</si>
  <si>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</si>
  <si>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</si>
  <si>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</si>
  <si>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</si>
  <si>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</si>
  <si>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</si>
  <si>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</si>
  <si>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</si>
  <si>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</si>
  <si>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</si>
  <si>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</si>
  <si>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</si>
  <si>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</si>
  <si>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</si>
  <si>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</si>
  <si>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</si>
  <si>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</si>
  <si>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</si>
  <si>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</si>
  <si>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</si>
  <si>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</si>
  <si>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</si>
  <si>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</si>
  <si>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</si>
  <si>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</si>
  <si>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</si>
  <si>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</si>
  <si>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</si>
  <si>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</si>
  <si>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</si>
  <si>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</si>
  <si>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</si>
  <si>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</si>
  <si>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</si>
  <si>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</si>
  <si>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</si>
  <si>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</si>
  <si>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</si>
  <si>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</si>
  <si>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</si>
  <si>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</si>
  <si>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</si>
  <si>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</si>
  <si>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</si>
  <si>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</si>
  <si>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</si>
  <si>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Увеличение стоимости нематериальных активов</t>
  </si>
  <si>
    <t>Увеличение стоимости непроизводственных активов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</si>
  <si>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</si>
  <si>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</si>
  <si>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</si>
  <si>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</si>
  <si>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</si>
  <si>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</si>
  <si>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Увеличение стоимости ценных бумаг, кроме акций и иных форм участия в</t>
  </si>
  <si>
    <t>Увеличение стоимости акций и иных форм участия в капитале</t>
  </si>
  <si>
    <t>Исполнитель</t>
  </si>
  <si>
    <t>тел.</t>
  </si>
  <si>
    <t>2.2.3. по выданным авансам на коммунальные услуги</t>
  </si>
  <si>
    <t>Наименование органа, осуществляющего</t>
  </si>
  <si>
    <t>функции и полномочия учредителя</t>
  </si>
  <si>
    <t>Руководитель финансово-экономической службы</t>
  </si>
  <si>
    <t>операции
по счетам, открытым
в кредитных организациях</t>
  </si>
  <si>
    <t>Целевые субсидии</t>
  </si>
  <si>
    <t>задача</t>
  </si>
  <si>
    <t>мероприятие</t>
  </si>
  <si>
    <t>плановый результат</t>
  </si>
  <si>
    <t>срок исполнения</t>
  </si>
  <si>
    <t>Код
по бюджетной классификации
и операции
сектора госу-
дарственного управления</t>
  </si>
  <si>
    <t>Поступление финансовых активов,
всего</t>
  </si>
  <si>
    <t>№ 
п/п</t>
  </si>
  <si>
    <t>Начисления на выплаты по оплате 
труда</t>
  </si>
  <si>
    <t>Приложение  № 1</t>
  </si>
  <si>
    <t>Наименование муниципального</t>
  </si>
  <si>
    <t>учреждения</t>
  </si>
  <si>
    <t>муниципального</t>
  </si>
  <si>
    <t>1.1. Общая балансовая стоимость недвижимого  имущества, всего</t>
  </si>
  <si>
    <t>1.1.4. Остаточная стоимость недвижимого  имущества</t>
  </si>
  <si>
    <t>1.2. Общая балансовая стоимость движимого  имущества, всего</t>
  </si>
  <si>
    <t>2.1. Дебиторская задолженность по доходам, полученным за счет средств местного бюджета</t>
  </si>
  <si>
    <t>2.2. Дебиторская задолженность по выданным авансам, полученным за счет средств местного бюджета, всего:</t>
  </si>
  <si>
    <t>3.2. Кредиторская задолженность по расчетам с поставщиками и подрядчиками за счет средств местного бюджета, всего:</t>
  </si>
  <si>
    <t>Субсидии на выполнение муниципального задания</t>
  </si>
  <si>
    <t>_________________________</t>
  </si>
  <si>
    <t xml:space="preserve">учреждения 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</si>
  <si>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</si>
  <si>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</si>
  <si>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</si>
  <si>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>II. Показатели финансового состояния муниципального учреждения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</si>
  <si>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</si>
  <si>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</si>
  <si>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</si>
  <si>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 xml:space="preserve">III. Показатели по поступлениям и выплатам муниципального учреждения </t>
  </si>
  <si>
    <t>Поступления от оказания учреждением услуг (выполнения работ), предоставление которых для физических и юридических лиц осуществляется на платной основе, всего</t>
  </si>
  <si>
    <t>IV. Мероприятия стратегического развития  учреждения</t>
  </si>
  <si>
    <t>383</t>
  </si>
  <si>
    <t>К Порядку составления и утверждения плана финансово- хозяйственной деятельности муниципальных учреждений, находящихся в ведении администрации города Мончегорска</t>
  </si>
  <si>
    <t>05170528</t>
  </si>
  <si>
    <t>муниципальное бюджетное учреждение дополнительного образования детей детская музыкальная школа города Мончегорска</t>
  </si>
  <si>
    <t>5107110252 / 510701001</t>
  </si>
  <si>
    <t>Отдел культуры администрации города Мончегорска Мурманской области</t>
  </si>
  <si>
    <t>184511, Мурманская область, г.Мончегорск, пр.Металлургов, д.56</t>
  </si>
  <si>
    <t xml:space="preserve">    Учреждение создано для выполнения работ, оказания услуг в целях обеспечения реализации предусмотренных законодательством Российской Федерации полномочий органов местного самоуправления города Мончегорска с подведомтсвенной территорией в сфере культуры. Целями деятельности учреждения являются: развитие мотивации личности к познанию и творчеству, реализация дополнительных образовательных программ и услуг в интересах личности, общества, государства; обеспечение необходимых условий для личностного развития, укрепления здоровья, профессионального самоопределения т творческого труда детей в возрасте преимущественно от 6 до 18 лет; формирование общей культуры личности обучающихся, адаптация их к жизни в обществе; создание основы для сознательного выбора и последующего освоения профессиональных образовательных программ в сфере музыкального искусства; воспитание гражданственности, трудолюбия, уважения к правам и свободам человека, любви к окружающей природе, Родине, семье; организация содержательного досуга.</t>
  </si>
  <si>
    <t xml:space="preserve">    Для достижения предусмотренных целей деятельности, учреждение выполняет следующие услуги, относящиеся к основным видам деятельности:                                                                           </t>
  </si>
  <si>
    <t xml:space="preserve"> - предоставление дополнительного образования в сфере культуры и искусства.</t>
  </si>
  <si>
    <t>Учреждение осуществляет следующие виды деятельности, не относящиеся к основным видам, в том числе приносящие доход:</t>
  </si>
  <si>
    <t xml:space="preserve"> - сервисные услуги.</t>
  </si>
  <si>
    <t xml:space="preserve"> - репетиторство,</t>
  </si>
  <si>
    <t xml:space="preserve"> - прокат музыкальных инструментов,</t>
  </si>
  <si>
    <t>Учреждение вправе сверхустановленного муниципального задания, а в случаях, установленных федеральными законами, в пределах установленного муниципального задания, выполнять (оказывать) работы (услуги), относящиеся к его основным видам деятельности, для граждан и юридических лиц за плату и на одинаковых при оказании одних и тех же услуг условиях.</t>
  </si>
  <si>
    <t>добровольные пожертвования</t>
  </si>
  <si>
    <t>Главный бухгалтер</t>
  </si>
  <si>
    <t>(Директор МКУ "ЦБУиО")</t>
  </si>
  <si>
    <t>Глава администрации города Мончегорска</t>
  </si>
  <si>
    <t xml:space="preserve">Зам. директора учреждения </t>
  </si>
  <si>
    <t>Л.А.Федорова</t>
  </si>
  <si>
    <t>О.А.Максимова</t>
  </si>
  <si>
    <t>14</t>
  </si>
  <si>
    <t>План финансово-хозяйственной деятельности</t>
  </si>
  <si>
    <t>Мурашкин А.И.</t>
  </si>
  <si>
    <t>(815-36) 7-20-85</t>
  </si>
  <si>
    <t>Н.Н. Целоусова</t>
  </si>
  <si>
    <r>
      <t xml:space="preserve">Всего  на          </t>
    </r>
    <r>
      <rPr>
        <b/>
        <sz val="9"/>
        <rFont val="Times New Roman"/>
        <family val="1"/>
      </rPr>
      <t>2016</t>
    </r>
    <r>
      <rPr>
        <sz val="9"/>
        <rFont val="Times New Roman"/>
        <family val="1"/>
      </rPr>
      <t xml:space="preserve"> год</t>
    </r>
  </si>
  <si>
    <t>(УТОЧНЕННЫЙ)</t>
  </si>
  <si>
    <t>Исполнительно-распорядительный орган местного самоуправления Администрация муниципального образования город Мончегорск с подведомственной территорией</t>
  </si>
  <si>
    <t xml:space="preserve">Директор учреждения </t>
  </si>
  <si>
    <t xml:space="preserve">Главный бухгалтер </t>
  </si>
  <si>
    <t>(815-36) 7-40-66</t>
  </si>
  <si>
    <t>Услуга по публикации музейных предметов, музейных коллекций, путем публичного показа, воспроизведения в печатных изданиях, на электронных и других видах носителей, в том числе в виртуальном режиме</t>
  </si>
  <si>
    <t xml:space="preserve"> - публикация музейных предметов, музейных коллекций путем публичного показа, воспроизведения в</t>
  </si>
  <si>
    <t>печатных изданиях, на электронных и других видах носителей, в том числе в виртуальном режиме,</t>
  </si>
  <si>
    <t xml:space="preserve"> - формирование и учет Музейного фонда,</t>
  </si>
  <si>
    <t xml:space="preserve"> - хранение, изучение и обеспечение сохранности предметов Музейного фонда,</t>
  </si>
  <si>
    <t xml:space="preserve"> - проведение фестивалей, выставок, концертов, смотров, конкурсов, конференций и иных программных</t>
  </si>
  <si>
    <t>мероприятий силами учреждения,</t>
  </si>
  <si>
    <t>муниципальное бюджетное учреждение культуры "Мончегорский музей цветного камня имени В.Н.Дава"</t>
  </si>
  <si>
    <t>51690615</t>
  </si>
  <si>
    <t>5107110608 / 510701001</t>
  </si>
  <si>
    <t>184511 Российская Федерация, Мурманская область, город Мончегорск, пр. Металлургов,    д. 46</t>
  </si>
  <si>
    <t xml:space="preserve">    Целями деятельности учреждения являются: хранение музейных предметов и музейных коллекций; выявление и собирание музейных предметов и музейных коллекций; изучение музеных предметов и музейных коллекций; публикация музейных предметов и музейных коллекций; осуществление просветительской и образовательной деятельности.</t>
  </si>
  <si>
    <t xml:space="preserve">    Для достижения предусотернных целей деятельности, учреждение выполняет (оказывает) следующие работы (услуги), относящиеся к основным видам деятельности:                                                                           </t>
  </si>
  <si>
    <t xml:space="preserve"> - методическая работа в установленной сфере деятельности.</t>
  </si>
  <si>
    <t xml:space="preserve"> - предоставление предметов, находящихся в музейных фондах, для фото-, кино-, видеосъемки </t>
  </si>
  <si>
    <t>(воспроизведения) в порядке, установленном законодательством РФ;</t>
  </si>
  <si>
    <t xml:space="preserve"> - предоставление услуг по копированию на материальные и электронные носители;</t>
  </si>
  <si>
    <t xml:space="preserve"> - проведение выставок-продаж изделий народных промыслов, образцов и изделий из </t>
  </si>
  <si>
    <t>цветного камня из частных коллекций, и коллекций других учреждений, организаций;</t>
  </si>
  <si>
    <t xml:space="preserve"> - оказание консультационных и информационных услуг юридическим и физическим лицам;</t>
  </si>
  <si>
    <t xml:space="preserve"> - реализация печатной, книжной и сувенирной продукции, аудиовизуальной (аудио-, видео-, </t>
  </si>
  <si>
    <t>фото- продукции) продукции, информационных и иных материалов.</t>
  </si>
  <si>
    <t>Т.И. Сенкевич</t>
  </si>
  <si>
    <t>Передача имущества в аренду</t>
  </si>
  <si>
    <t>на 2015 год и плановый период 2016 и 2017 год</t>
  </si>
  <si>
    <t>15</t>
  </si>
  <si>
    <t>Средства во временном распоряжении, всего</t>
  </si>
  <si>
    <t>Начальник отдела культуры</t>
  </si>
  <si>
    <t>О.П. Масалова</t>
  </si>
  <si>
    <t>декабря</t>
  </si>
  <si>
    <t>на 2016 год</t>
  </si>
  <si>
    <t>Л.В. Неякишева</t>
  </si>
  <si>
    <t>О.В. Кузнецова</t>
  </si>
  <si>
    <t>29</t>
  </si>
  <si>
    <t>29.12.2015</t>
  </si>
  <si>
    <t>Приказ от 29.12.2015  № 104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</si>
</sst>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49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justify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justify" vertical="center"/>
    </xf>
    <xf numFmtId="0" fontId="1" fillId="32" borderId="11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left" vertic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/>
    </xf>
    <xf numFmtId="49" fontId="6" fillId="0" borderId="13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3" xfId="0" applyNumberFormat="1" applyFont="1" applyBorder="1" applyAlignment="1">
      <alignment horizontal="left"/>
    </xf>
    <xf numFmtId="49" fontId="7" fillId="0" borderId="13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7" fillId="0" borderId="13" xfId="0" applyNumberFormat="1" applyFont="1" applyFill="1" applyBorder="1" applyAlignment="1">
      <alignment horizontal="left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49" fontId="7" fillId="0" borderId="13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right" vertical="justify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top"/>
    </xf>
    <xf numFmtId="4" fontId="1" fillId="0" borderId="14" xfId="0" applyNumberFormat="1" applyFont="1" applyBorder="1" applyAlignment="1">
      <alignment horizontal="center" vertical="top"/>
    </xf>
    <xf numFmtId="4" fontId="1" fillId="0" borderId="15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 indent="2"/>
    </xf>
    <xf numFmtId="0" fontId="1" fillId="0" borderId="16" xfId="0" applyFont="1" applyBorder="1" applyAlignment="1">
      <alignment horizontal="left" vertical="top" wrapText="1" indent="2"/>
    </xf>
    <xf numFmtId="4" fontId="1" fillId="33" borderId="11" xfId="0" applyNumberFormat="1" applyFont="1" applyFill="1" applyBorder="1" applyAlignment="1">
      <alignment horizontal="center" vertical="top"/>
    </xf>
    <xf numFmtId="4" fontId="1" fillId="33" borderId="14" xfId="0" applyNumberFormat="1" applyFont="1" applyFill="1" applyBorder="1" applyAlignment="1">
      <alignment horizontal="center" vertical="top"/>
    </xf>
    <xf numFmtId="4" fontId="1" fillId="33" borderId="15" xfId="0" applyNumberFormat="1" applyFont="1" applyFill="1" applyBorder="1" applyAlignment="1">
      <alignment horizontal="center" vertical="top"/>
    </xf>
    <xf numFmtId="4" fontId="1" fillId="4" borderId="11" xfId="0" applyNumberFormat="1" applyFont="1" applyFill="1" applyBorder="1" applyAlignment="1">
      <alignment horizontal="center" vertical="top"/>
    </xf>
    <xf numFmtId="4" fontId="1" fillId="4" borderId="14" xfId="0" applyNumberFormat="1" applyFont="1" applyFill="1" applyBorder="1" applyAlignment="1">
      <alignment horizontal="center" vertical="top"/>
    </xf>
    <xf numFmtId="4" fontId="1" fillId="4" borderId="15" xfId="0" applyNumberFormat="1" applyFont="1" applyFill="1" applyBorder="1" applyAlignment="1">
      <alignment horizontal="center" vertical="top"/>
    </xf>
    <xf numFmtId="4" fontId="4" fillId="0" borderId="12" xfId="0" applyNumberFormat="1" applyFont="1" applyBorder="1" applyAlignment="1">
      <alignment horizontal="center" vertical="top"/>
    </xf>
    <xf numFmtId="4" fontId="4" fillId="0" borderId="17" xfId="0" applyNumberFormat="1" applyFont="1" applyBorder="1" applyAlignment="1">
      <alignment horizontal="center" vertical="top"/>
    </xf>
    <xf numFmtId="4" fontId="4" fillId="0" borderId="18" xfId="0" applyNumberFormat="1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center" vertical="top"/>
    </xf>
    <xf numFmtId="4" fontId="1" fillId="0" borderId="17" xfId="0" applyNumberFormat="1" applyFont="1" applyBorder="1" applyAlignment="1">
      <alignment horizontal="center" vertical="top"/>
    </xf>
    <xf numFmtId="4" fontId="1" fillId="0" borderId="18" xfId="0" applyNumberFormat="1" applyFont="1" applyBorder="1" applyAlignment="1">
      <alignment horizontal="center" vertical="top"/>
    </xf>
    <xf numFmtId="4" fontId="1" fillId="34" borderId="12" xfId="0" applyNumberFormat="1" applyFont="1" applyFill="1" applyBorder="1" applyAlignment="1">
      <alignment horizontal="center" vertical="top"/>
    </xf>
    <xf numFmtId="4" fontId="1" fillId="34" borderId="17" xfId="0" applyNumberFormat="1" applyFont="1" applyFill="1" applyBorder="1" applyAlignment="1">
      <alignment horizontal="center" vertical="top"/>
    </xf>
    <xf numFmtId="4" fontId="1" fillId="34" borderId="18" xfId="0" applyNumberFormat="1" applyFont="1" applyFill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center" vertical="top"/>
    </xf>
    <xf numFmtId="4" fontId="4" fillId="0" borderId="14" xfId="0" applyNumberFormat="1" applyFont="1" applyBorder="1" applyAlignment="1">
      <alignment horizontal="center" vertical="top"/>
    </xf>
    <xf numFmtId="4" fontId="4" fillId="0" borderId="15" xfId="0" applyNumberFormat="1" applyFont="1" applyBorder="1" applyAlignment="1">
      <alignment horizontal="center" vertical="top"/>
    </xf>
    <xf numFmtId="4" fontId="1" fillId="7" borderId="12" xfId="0" applyNumberFormat="1" applyFont="1" applyFill="1" applyBorder="1" applyAlignment="1">
      <alignment horizontal="center" vertical="top"/>
    </xf>
    <xf numFmtId="4" fontId="1" fillId="7" borderId="17" xfId="0" applyNumberFormat="1" applyFont="1" applyFill="1" applyBorder="1" applyAlignment="1">
      <alignment horizontal="center" vertical="top"/>
    </xf>
    <xf numFmtId="4" fontId="1" fillId="7" borderId="18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" fontId="1" fillId="34" borderId="11" xfId="0" applyNumberFormat="1" applyFont="1" applyFill="1" applyBorder="1" applyAlignment="1">
      <alignment horizontal="center" vertical="top"/>
    </xf>
    <xf numFmtId="4" fontId="1" fillId="34" borderId="14" xfId="0" applyNumberFormat="1" applyFont="1" applyFill="1" applyBorder="1" applyAlignment="1">
      <alignment horizontal="center" vertical="top"/>
    </xf>
    <xf numFmtId="4" fontId="1" fillId="34" borderId="15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" fontId="9" fillId="0" borderId="11" xfId="0" applyNumberFormat="1" applyFont="1" applyBorder="1" applyAlignment="1">
      <alignment horizontal="center" vertical="top"/>
    </xf>
    <xf numFmtId="4" fontId="9" fillId="0" borderId="14" xfId="0" applyNumberFormat="1" applyFont="1" applyBorder="1" applyAlignment="1">
      <alignment horizontal="center" vertical="top"/>
    </xf>
    <xf numFmtId="4" fontId="9" fillId="0" borderId="15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 vertical="top"/>
    </xf>
    <xf numFmtId="4" fontId="8" fillId="35" borderId="14" xfId="0" applyNumberFormat="1" applyFont="1" applyFill="1" applyBorder="1" applyAlignment="1">
      <alignment horizontal="center" vertical="top"/>
    </xf>
    <xf numFmtId="4" fontId="8" fillId="35" borderId="15" xfId="0" applyNumberFormat="1" applyFont="1" applyFill="1" applyBorder="1" applyAlignment="1">
      <alignment horizontal="center" vertical="top"/>
    </xf>
    <xf numFmtId="4" fontId="8" fillId="0" borderId="11" xfId="0" applyNumberFormat="1" applyFont="1" applyBorder="1" applyAlignment="1">
      <alignment horizontal="center" vertical="top"/>
    </xf>
    <xf numFmtId="4" fontId="8" fillId="0" borderId="14" xfId="0" applyNumberFormat="1" applyFont="1" applyBorder="1" applyAlignment="1">
      <alignment horizontal="center" vertical="top"/>
    </xf>
    <xf numFmtId="4" fontId="8" fillId="0" borderId="15" xfId="0" applyNumberFormat="1" applyFont="1" applyBorder="1" applyAlignment="1">
      <alignment horizontal="center" vertical="top"/>
    </xf>
    <xf numFmtId="0" fontId="4" fillId="35" borderId="14" xfId="0" applyFont="1" applyFill="1" applyBorder="1" applyAlignment="1">
      <alignment horizontal="left" vertical="top" wrapText="1"/>
    </xf>
    <xf numFmtId="0" fontId="4" fillId="35" borderId="15" xfId="0" applyFont="1" applyFill="1" applyBorder="1" applyAlignment="1">
      <alignment horizontal="left" vertical="top" wrapText="1"/>
    </xf>
    <xf numFmtId="49" fontId="4" fillId="35" borderId="11" xfId="0" applyNumberFormat="1" applyFont="1" applyFill="1" applyBorder="1" applyAlignment="1">
      <alignment horizontal="center" vertical="top"/>
    </xf>
    <xf numFmtId="49" fontId="4" fillId="35" borderId="14" xfId="0" applyNumberFormat="1" applyFont="1" applyFill="1" applyBorder="1" applyAlignment="1">
      <alignment horizontal="center" vertical="top"/>
    </xf>
    <xf numFmtId="49" fontId="4" fillId="35" borderId="15" xfId="0" applyNumberFormat="1" applyFont="1" applyFill="1" applyBorder="1" applyAlignment="1">
      <alignment horizontal="center" vertical="top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4" fontId="9" fillId="0" borderId="11" xfId="0" applyNumberFormat="1" applyFont="1" applyFill="1" applyBorder="1" applyAlignment="1">
      <alignment horizontal="center" vertical="top"/>
    </xf>
    <xf numFmtId="4" fontId="9" fillId="0" borderId="14" xfId="0" applyNumberFormat="1" applyFont="1" applyFill="1" applyBorder="1" applyAlignment="1">
      <alignment horizontal="center" vertical="top"/>
    </xf>
    <xf numFmtId="4" fontId="9" fillId="0" borderId="15" xfId="0" applyNumberFormat="1" applyFont="1" applyFill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" fontId="9" fillId="0" borderId="12" xfId="0" applyNumberFormat="1" applyFont="1" applyBorder="1" applyAlignment="1">
      <alignment horizontal="center" vertical="top"/>
    </xf>
    <xf numFmtId="4" fontId="9" fillId="0" borderId="17" xfId="0" applyNumberFormat="1" applyFont="1" applyBorder="1" applyAlignment="1">
      <alignment horizontal="center" vertical="top"/>
    </xf>
    <xf numFmtId="4" fontId="9" fillId="0" borderId="18" xfId="0" applyNumberFormat="1" applyFont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49" fontId="7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 indent="2"/>
    </xf>
    <xf numFmtId="0" fontId="1" fillId="0" borderId="15" xfId="0" applyFont="1" applyBorder="1" applyAlignment="1">
      <alignment horizontal="left" vertical="top" wrapText="1" indent="2"/>
    </xf>
    <xf numFmtId="0" fontId="9" fillId="32" borderId="14" xfId="0" applyFont="1" applyFill="1" applyBorder="1" applyAlignment="1">
      <alignment horizontal="left" vertical="center" wrapText="1"/>
    </xf>
    <xf numFmtId="0" fontId="9" fillId="32" borderId="15" xfId="0" applyFont="1" applyFill="1" applyBorder="1" applyAlignment="1">
      <alignment horizontal="left" vertical="center" wrapText="1"/>
    </xf>
    <xf numFmtId="49" fontId="9" fillId="32" borderId="11" xfId="0" applyNumberFormat="1" applyFont="1" applyFill="1" applyBorder="1" applyAlignment="1">
      <alignment horizontal="center" vertical="center"/>
    </xf>
    <xf numFmtId="49" fontId="9" fillId="32" borderId="14" xfId="0" applyNumberFormat="1" applyFont="1" applyFill="1" applyBorder="1" applyAlignment="1">
      <alignment horizontal="center" vertical="center"/>
    </xf>
    <xf numFmtId="49" fontId="9" fillId="32" borderId="15" xfId="0" applyNumberFormat="1" applyFont="1" applyFill="1" applyBorder="1" applyAlignment="1">
      <alignment horizontal="center" vertical="center"/>
    </xf>
    <xf numFmtId="4" fontId="9" fillId="32" borderId="11" xfId="0" applyNumberFormat="1" applyFont="1" applyFill="1" applyBorder="1" applyAlignment="1">
      <alignment horizontal="center" vertical="center"/>
    </xf>
    <xf numFmtId="4" fontId="9" fillId="32" borderId="14" xfId="0" applyNumberFormat="1" applyFont="1" applyFill="1" applyBorder="1" applyAlignment="1">
      <alignment horizontal="center" vertical="center"/>
    </xf>
    <xf numFmtId="4" fontId="9" fillId="32" borderId="15" xfId="0" applyNumberFormat="1" applyFont="1" applyFill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8" fillId="35" borderId="14" xfId="0" applyFont="1" applyFill="1" applyBorder="1" applyAlignment="1">
      <alignment horizontal="left" vertical="center" wrapText="1"/>
    </xf>
    <xf numFmtId="0" fontId="8" fillId="35" borderId="15" xfId="0" applyFont="1" applyFill="1" applyBorder="1" applyAlignment="1">
      <alignment horizontal="left" vertical="center" wrapText="1"/>
    </xf>
    <xf numFmtId="49" fontId="8" fillId="35" borderId="11" xfId="0" applyNumberFormat="1" applyFont="1" applyFill="1" applyBorder="1" applyAlignment="1">
      <alignment horizontal="center" vertical="center"/>
    </xf>
    <xf numFmtId="49" fontId="8" fillId="35" borderId="14" xfId="0" applyNumberFormat="1" applyFont="1" applyFill="1" applyBorder="1" applyAlignment="1">
      <alignment horizontal="center" vertical="center"/>
    </xf>
    <xf numFmtId="49" fontId="8" fillId="35" borderId="15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4" fontId="8" fillId="35" borderId="11" xfId="0" applyNumberFormat="1" applyFont="1" applyFill="1" applyBorder="1" applyAlignment="1">
      <alignment horizontal="center" vertical="center"/>
    </xf>
    <xf numFmtId="4" fontId="8" fillId="35" borderId="14" xfId="0" applyNumberFormat="1" applyFont="1" applyFill="1" applyBorder="1" applyAlignment="1">
      <alignment horizontal="center" vertical="center"/>
    </xf>
    <xf numFmtId="4" fontId="8" fillId="35" borderId="15" xfId="0" applyNumberFormat="1" applyFont="1" applyFill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4" fontId="9" fillId="35" borderId="11" xfId="0" applyNumberFormat="1" applyFont="1" applyFill="1" applyBorder="1" applyAlignment="1">
      <alignment horizontal="center" vertical="center"/>
    </xf>
    <xf numFmtId="4" fontId="9" fillId="35" borderId="14" xfId="0" applyNumberFormat="1" applyFont="1" applyFill="1" applyBorder="1" applyAlignment="1">
      <alignment horizontal="center" vertical="center"/>
    </xf>
    <xf numFmtId="4" fontId="9" fillId="35" borderId="15" xfId="0" applyNumberFormat="1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4"/>
  <sheetViews>
    <sheetView zoomScaleSheetLayoutView="100" workbookViewId="0" topLeftCell="A3">
      <selection activeCell="AT28" sqref="AT28:CM30"/>
    </sheetView>
  </sheetViews>
  <sheetFormatPr defaultColWidth="0.875" defaultRowHeight="12.75"/>
  <cols>
    <col min="1" max="13" width="0.875" style="1" customWidth="1"/>
    <col min="14" max="14" width="1.25" style="1" customWidth="1"/>
    <col min="15" max="42" width="0.875" style="1" customWidth="1"/>
    <col min="43" max="45" width="1.00390625" style="1" customWidth="1"/>
    <col min="46" max="73" width="0.875" style="1" customWidth="1"/>
    <col min="74" max="74" width="4.375" style="1" customWidth="1"/>
    <col min="75" max="100" width="0.875" style="1" customWidth="1"/>
    <col min="101" max="101" width="3.25390625" style="1" customWidth="1"/>
    <col min="102" max="106" width="0.875" style="1" customWidth="1"/>
    <col min="107" max="107" width="4.125" style="1" customWidth="1"/>
    <col min="108" max="108" width="2.125" style="1" customWidth="1"/>
    <col min="109" max="16384" width="0.875" style="1" customWidth="1"/>
  </cols>
  <sheetData>
    <row r="1" spans="1:108" s="2" customFormat="1" ht="11.25" customHeight="1" hidden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100" t="s">
        <v>128</v>
      </c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</row>
    <row r="2" spans="1:108" s="2" customFormat="1" ht="54.75" customHeight="1" hidden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101" t="s">
        <v>152</v>
      </c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</row>
    <row r="3" spans="1:108" s="2" customFormat="1" ht="11.2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</row>
    <row r="4" spans="1:108" ht="15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83" t="s">
        <v>15</v>
      </c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</row>
    <row r="5" spans="1:108" ht="21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104" t="s">
        <v>169</v>
      </c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</row>
    <row r="6" spans="1:108" s="2" customFormat="1" ht="15.7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103" t="s">
        <v>45</v>
      </c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</row>
    <row r="7" spans="1:108" ht="23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93" t="s">
        <v>175</v>
      </c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</row>
    <row r="8" spans="1:108" s="2" customFormat="1" ht="15.7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102" t="s">
        <v>13</v>
      </c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 t="s">
        <v>14</v>
      </c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</row>
    <row r="9" spans="1:108" ht="15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7" t="s">
        <v>2</v>
      </c>
      <c r="BN9" s="77"/>
      <c r="BO9" s="77"/>
      <c r="BP9" s="77"/>
      <c r="BQ9" s="77"/>
      <c r="BR9" s="26" t="s">
        <v>2</v>
      </c>
      <c r="BS9" s="26"/>
      <c r="BT9" s="26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8">
        <v>20</v>
      </c>
      <c r="CN9" s="78"/>
      <c r="CO9" s="78"/>
      <c r="CP9" s="78"/>
      <c r="CQ9" s="79"/>
      <c r="CR9" s="79"/>
      <c r="CS9" s="79"/>
      <c r="CT9" s="79"/>
      <c r="CU9" s="26" t="s">
        <v>3</v>
      </c>
      <c r="CV9" s="26"/>
      <c r="CW9" s="26"/>
      <c r="CX9" s="26"/>
      <c r="CY9" s="26"/>
      <c r="CZ9" s="26"/>
      <c r="DA9" s="26"/>
      <c r="DB9" s="26"/>
      <c r="DC9" s="26"/>
      <c r="DD9" s="26"/>
    </row>
    <row r="10" spans="1:108" ht="10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8"/>
      <c r="CZ10" s="26"/>
      <c r="DA10" s="26"/>
      <c r="DB10" s="26"/>
      <c r="DC10" s="26"/>
      <c r="DD10" s="26"/>
    </row>
    <row r="11" spans="1:108" ht="15.75">
      <c r="A11" s="83" t="s">
        <v>174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</row>
    <row r="12" spans="1:108" s="12" customFormat="1" ht="16.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1"/>
      <c r="AK12" s="30"/>
      <c r="AL12" s="30"/>
      <c r="AM12" s="31"/>
      <c r="AN12" s="30"/>
      <c r="AO12" s="30"/>
      <c r="AP12" s="30"/>
      <c r="AQ12" s="30"/>
      <c r="AR12" s="30"/>
      <c r="AS12" s="30"/>
      <c r="AT12" s="30"/>
      <c r="AU12" s="30"/>
      <c r="AV12" s="32"/>
      <c r="AW12" s="32"/>
      <c r="AX12" s="32"/>
      <c r="AY12" s="30"/>
      <c r="AZ12" s="30"/>
      <c r="BA12" s="32" t="s">
        <v>65</v>
      </c>
      <c r="BB12" s="94" t="s">
        <v>173</v>
      </c>
      <c r="BC12" s="94"/>
      <c r="BD12" s="94"/>
      <c r="BE12" s="94"/>
      <c r="BF12" s="30" t="s">
        <v>4</v>
      </c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</row>
    <row r="13" spans="1:108" ht="12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93" t="s">
        <v>16</v>
      </c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</row>
    <row r="14" spans="1:108" ht="1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7" t="s">
        <v>46</v>
      </c>
      <c r="CN14" s="26"/>
      <c r="CO14" s="90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2"/>
    </row>
    <row r="15" spans="1:108" ht="1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30"/>
      <c r="AK15" s="50" t="s">
        <v>2</v>
      </c>
      <c r="AL15" s="80"/>
      <c r="AM15" s="80"/>
      <c r="AN15" s="80"/>
      <c r="AO15" s="80"/>
      <c r="AP15" s="30" t="s">
        <v>2</v>
      </c>
      <c r="AQ15" s="30"/>
      <c r="AR15" s="3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98">
        <v>20</v>
      </c>
      <c r="BL15" s="98"/>
      <c r="BM15" s="98"/>
      <c r="BN15" s="98"/>
      <c r="BO15" s="99"/>
      <c r="BP15" s="99"/>
      <c r="BQ15" s="99"/>
      <c r="BR15" s="99"/>
      <c r="BS15" s="30" t="s">
        <v>3</v>
      </c>
      <c r="BT15" s="30"/>
      <c r="BU15" s="30"/>
      <c r="BV15" s="26"/>
      <c r="BW15" s="26"/>
      <c r="BX15" s="26"/>
      <c r="BY15" s="33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7" t="s">
        <v>17</v>
      </c>
      <c r="CN15" s="26"/>
      <c r="CO15" s="90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2"/>
    </row>
    <row r="16" spans="1:108" ht="1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33"/>
      <c r="BZ16" s="33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7"/>
      <c r="CN16" s="26"/>
      <c r="CO16" s="90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2"/>
    </row>
    <row r="17" spans="1:108" ht="12.7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33"/>
      <c r="BZ17" s="33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7"/>
      <c r="CN17" s="26"/>
      <c r="CO17" s="90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2"/>
    </row>
    <row r="18" spans="1:108" ht="19.5" customHeight="1">
      <c r="A18" s="34" t="s">
        <v>129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44"/>
      <c r="AI18" s="44"/>
      <c r="AJ18" s="44"/>
      <c r="AK18" s="44"/>
      <c r="AL18" s="44"/>
      <c r="AM18" s="96" t="s">
        <v>154</v>
      </c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44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7" t="s">
        <v>18</v>
      </c>
      <c r="CN18" s="26"/>
      <c r="CO18" s="90" t="s">
        <v>153</v>
      </c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2"/>
    </row>
    <row r="19" spans="1:108" ht="23.25" customHeight="1">
      <c r="A19" s="97" t="s">
        <v>140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44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36"/>
      <c r="CN19" s="26"/>
      <c r="CO19" s="90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2"/>
    </row>
    <row r="20" spans="1:108" ht="18.75" customHeight="1">
      <c r="A20" s="34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44"/>
      <c r="AI20" s="44"/>
      <c r="AJ20" s="44"/>
      <c r="AK20" s="44"/>
      <c r="AL20" s="44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44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36"/>
      <c r="CN20" s="26"/>
      <c r="CO20" s="90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2"/>
    </row>
    <row r="21" spans="1:108" ht="16.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26"/>
      <c r="BU21" s="26"/>
      <c r="BV21" s="26"/>
      <c r="BW21" s="26"/>
      <c r="BX21" s="26"/>
      <c r="BY21" s="33"/>
      <c r="BZ21" s="33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7"/>
      <c r="CN21" s="26"/>
      <c r="CO21" s="106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8"/>
    </row>
    <row r="22" spans="1:108" s="14" customFormat="1" ht="21" customHeight="1">
      <c r="A22" s="38" t="s">
        <v>66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95" t="s">
        <v>155</v>
      </c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39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40"/>
      <c r="CN22" s="38"/>
      <c r="CO22" s="84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6"/>
    </row>
    <row r="23" spans="1:108" s="14" customFormat="1" ht="21" customHeight="1">
      <c r="A23" s="41" t="s">
        <v>20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42" t="s">
        <v>19</v>
      </c>
      <c r="CN23" s="38"/>
      <c r="CO23" s="84" t="s">
        <v>151</v>
      </c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6"/>
    </row>
    <row r="24" spans="1:108" s="14" customFormat="1" ht="6.75" customHeight="1">
      <c r="A24" s="4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41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</row>
    <row r="25" spans="1:108" ht="22.5" customHeight="1">
      <c r="A25" s="5" t="s">
        <v>115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5"/>
      <c r="AN25" s="45"/>
      <c r="AO25" s="45"/>
      <c r="AP25" s="45"/>
      <c r="AQ25" s="45"/>
      <c r="AR25" s="45"/>
      <c r="AS25" s="45"/>
      <c r="AT25" s="88" t="s">
        <v>156</v>
      </c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45"/>
      <c r="DD25" s="45"/>
    </row>
    <row r="26" spans="1:108" ht="16.5" customHeight="1">
      <c r="A26" s="5" t="s">
        <v>116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5"/>
      <c r="AN26" s="45"/>
      <c r="AO26" s="45"/>
      <c r="AP26" s="45"/>
      <c r="AQ26" s="45"/>
      <c r="AR26" s="45"/>
      <c r="AS26" s="45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45"/>
      <c r="DD26" s="45"/>
    </row>
    <row r="27" spans="1:108" ht="9" customHeight="1">
      <c r="A27" s="3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6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</row>
    <row r="28" spans="1:108" ht="15.75">
      <c r="A28" s="34" t="s">
        <v>67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35"/>
      <c r="AN28" s="35"/>
      <c r="AO28" s="35"/>
      <c r="AP28" s="35"/>
      <c r="AQ28" s="35"/>
      <c r="AR28" s="35"/>
      <c r="AS28" s="35"/>
      <c r="AT28" s="87" t="s">
        <v>157</v>
      </c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</row>
    <row r="29" spans="1:108" ht="15.75">
      <c r="A29" s="34" t="s">
        <v>131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35"/>
      <c r="AN29" s="35"/>
      <c r="AO29" s="35"/>
      <c r="AP29" s="35"/>
      <c r="AQ29" s="35"/>
      <c r="AR29" s="35"/>
      <c r="AS29" s="35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</row>
    <row r="30" spans="1:108" ht="15.75">
      <c r="A30" s="34" t="s">
        <v>140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35"/>
      <c r="AN30" s="35"/>
      <c r="AO30" s="35"/>
      <c r="AP30" s="35"/>
      <c r="AQ30" s="35"/>
      <c r="AR30" s="35"/>
      <c r="AS30" s="35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</row>
    <row r="31" spans="1:108" ht="8.2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</row>
    <row r="32" spans="1:108" s="3" customFormat="1" ht="15.75">
      <c r="A32" s="83" t="s">
        <v>141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</row>
    <row r="33" spans="1:108" s="3" customFormat="1" ht="8.2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</row>
    <row r="34" spans="1:108" ht="15" customHeight="1">
      <c r="A34" s="49" t="s">
        <v>142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</row>
    <row r="35" spans="1:108" ht="175.5" customHeight="1">
      <c r="A35" s="82" t="s">
        <v>158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</row>
    <row r="36" spans="1:108" ht="15" customHeight="1">
      <c r="A36" s="49" t="s">
        <v>143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</row>
    <row r="37" spans="1:108" ht="30" customHeight="1">
      <c r="A37" s="82" t="s">
        <v>159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</row>
    <row r="38" spans="1:108" ht="15" customHeight="1">
      <c r="A38" s="82" t="s">
        <v>160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</row>
    <row r="39" spans="1:108" ht="15.75">
      <c r="A39" s="49" t="s">
        <v>68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</row>
    <row r="40" spans="1:108" ht="70.5" customHeight="1">
      <c r="A40" s="81" t="s">
        <v>165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</row>
    <row r="41" spans="1:108" ht="33.75" customHeight="1">
      <c r="A41" s="81" t="s">
        <v>161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</row>
    <row r="42" spans="1:108" ht="15" customHeight="1">
      <c r="A42" s="82" t="s">
        <v>163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</row>
    <row r="43" spans="1:108" ht="15" customHeight="1">
      <c r="A43" s="82" t="s">
        <v>164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</row>
    <row r="44" spans="1:108" ht="15" customHeight="1">
      <c r="A44" s="82" t="s">
        <v>162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</row>
  </sheetData>
  <sheetProtection/>
  <mergeCells count="44">
    <mergeCell ref="A42:DD42"/>
    <mergeCell ref="A43:DD43"/>
    <mergeCell ref="A44:DD44"/>
    <mergeCell ref="A11:DD11"/>
    <mergeCell ref="A38:DD38"/>
    <mergeCell ref="CO21:DD21"/>
    <mergeCell ref="CO14:DD14"/>
    <mergeCell ref="CO16:DD16"/>
    <mergeCell ref="CO17:DD17"/>
    <mergeCell ref="CO15:DD15"/>
    <mergeCell ref="CO20:DD20"/>
    <mergeCell ref="BF1:DD1"/>
    <mergeCell ref="BF2:DD2"/>
    <mergeCell ref="BE8:BX8"/>
    <mergeCell ref="BY7:DD7"/>
    <mergeCell ref="BY8:DD8"/>
    <mergeCell ref="BE6:DD6"/>
    <mergeCell ref="BE4:DD4"/>
    <mergeCell ref="BE5:DD5"/>
    <mergeCell ref="BE7:BX7"/>
    <mergeCell ref="CO22:DD22"/>
    <mergeCell ref="CO18:DD18"/>
    <mergeCell ref="CO19:DD19"/>
    <mergeCell ref="CO13:DD13"/>
    <mergeCell ref="BB12:BE12"/>
    <mergeCell ref="AH22:BV22"/>
    <mergeCell ref="AM18:BZ20"/>
    <mergeCell ref="A19:AL19"/>
    <mergeCell ref="BK15:BN15"/>
    <mergeCell ref="BO15:BR15"/>
    <mergeCell ref="A41:DD41"/>
    <mergeCell ref="A37:DD37"/>
    <mergeCell ref="A32:DD32"/>
    <mergeCell ref="CO23:DD23"/>
    <mergeCell ref="AT28:CM30"/>
    <mergeCell ref="A35:DD35"/>
    <mergeCell ref="AT25:DB26"/>
    <mergeCell ref="A40:DD40"/>
    <mergeCell ref="BN9:BQ9"/>
    <mergeCell ref="BU9:CL9"/>
    <mergeCell ref="CM9:CP9"/>
    <mergeCell ref="CQ9:CT9"/>
    <mergeCell ref="AL15:AO15"/>
    <mergeCell ref="AS15:BJ15"/>
  </mergeCells>
  <printOptions/>
  <pageMargins left="0.7874015748031497" right="0.31496062992125984" top="0.43" bottom="0.26" header="0.1968503937007874" footer="0.1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2:DD76"/>
  <sheetViews>
    <sheetView zoomScaleSheetLayoutView="100" workbookViewId="0" topLeftCell="A1">
      <selection activeCell="BU67" sqref="BU67:DD67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30" customHeight="1">
      <c r="A2" s="146" t="s">
        <v>144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</row>
    <row r="3" ht="7.5" customHeight="1"/>
    <row r="4" spans="1:108" ht="15">
      <c r="A4" s="147" t="s">
        <v>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9"/>
      <c r="BU4" s="147" t="s">
        <v>5</v>
      </c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9"/>
    </row>
    <row r="5" spans="1:108" s="3" customFormat="1" ht="15" customHeight="1">
      <c r="A5" s="15"/>
      <c r="B5" s="131" t="s">
        <v>6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2"/>
      <c r="BU5" s="122">
        <f>BU7+BU13</f>
        <v>7711724.3</v>
      </c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4"/>
    </row>
    <row r="6" spans="1:108" ht="15">
      <c r="A6" s="10"/>
      <c r="B6" s="133" t="s">
        <v>1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4"/>
      <c r="BU6" s="125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7"/>
    </row>
    <row r="7" spans="1:108" ht="30" customHeight="1">
      <c r="A7" s="16"/>
      <c r="B7" s="112" t="s">
        <v>132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3"/>
      <c r="BU7" s="128">
        <v>4338481.84</v>
      </c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30"/>
    </row>
    <row r="8" spans="1:108" ht="15">
      <c r="A8" s="10"/>
      <c r="B8" s="114" t="s">
        <v>7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5"/>
      <c r="BU8" s="125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7"/>
    </row>
    <row r="9" spans="1:108" ht="45" customHeight="1">
      <c r="A9" s="16"/>
      <c r="B9" s="112" t="s">
        <v>145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3"/>
      <c r="BU9" s="109">
        <v>4338481.84</v>
      </c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1"/>
    </row>
    <row r="10" spans="1:108" ht="45" customHeight="1">
      <c r="A10" s="16"/>
      <c r="B10" s="112" t="s">
        <v>146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3"/>
      <c r="BU10" s="109">
        <v>0</v>
      </c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1"/>
    </row>
    <row r="11" spans="1:108" ht="45" customHeight="1">
      <c r="A11" s="16"/>
      <c r="B11" s="112" t="s">
        <v>147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3"/>
      <c r="BU11" s="109">
        <v>0</v>
      </c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1"/>
    </row>
    <row r="12" spans="1:108" ht="30" customHeight="1">
      <c r="A12" s="16"/>
      <c r="B12" s="112" t="s">
        <v>133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3"/>
      <c r="BU12" s="109">
        <v>2481293.31</v>
      </c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1"/>
    </row>
    <row r="13" spans="1:108" ht="30" customHeight="1">
      <c r="A13" s="16"/>
      <c r="B13" s="112" t="s">
        <v>134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3"/>
      <c r="BU13" s="143">
        <v>3373242.46</v>
      </c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5"/>
    </row>
    <row r="14" spans="1:108" ht="15">
      <c r="A14" s="17"/>
      <c r="B14" s="114" t="s">
        <v>7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5"/>
      <c r="BU14" s="109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1"/>
    </row>
    <row r="15" spans="1:108" ht="30" customHeight="1">
      <c r="A15" s="16"/>
      <c r="B15" s="112" t="s">
        <v>27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3"/>
      <c r="BU15" s="109">
        <v>2920275.18</v>
      </c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1"/>
    </row>
    <row r="16" spans="1:108" ht="15">
      <c r="A16" s="16"/>
      <c r="B16" s="112" t="s">
        <v>28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3"/>
      <c r="BU16" s="109">
        <v>47234.18</v>
      </c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1"/>
    </row>
    <row r="17" spans="1:108" s="3" customFormat="1" ht="15" customHeight="1">
      <c r="A17" s="15"/>
      <c r="B17" s="131" t="s">
        <v>104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2"/>
      <c r="BU17" s="135">
        <f>BU20+BU32</f>
        <v>11590</v>
      </c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7"/>
    </row>
    <row r="18" spans="1:108" ht="15">
      <c r="A18" s="10"/>
      <c r="B18" s="133" t="s">
        <v>1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4"/>
      <c r="BU18" s="109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1"/>
    </row>
    <row r="19" spans="1:108" ht="30" customHeight="1">
      <c r="A19" s="18"/>
      <c r="B19" s="141" t="s">
        <v>135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2"/>
      <c r="BU19" s="138">
        <v>0</v>
      </c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40"/>
    </row>
    <row r="20" spans="1:108" ht="30" customHeight="1">
      <c r="A20" s="16"/>
      <c r="B20" s="112" t="s">
        <v>136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3"/>
      <c r="BU20" s="138">
        <f>SUM(BU22:BU31)</f>
        <v>11590</v>
      </c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40"/>
    </row>
    <row r="21" spans="1:108" ht="15" customHeight="1">
      <c r="A21" s="19"/>
      <c r="B21" s="114" t="s">
        <v>7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5"/>
      <c r="BU21" s="125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7"/>
    </row>
    <row r="22" spans="1:108" ht="15" customHeight="1">
      <c r="A22" s="16"/>
      <c r="B22" s="112" t="s">
        <v>8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3"/>
      <c r="BU22" s="109">
        <v>4484</v>
      </c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1"/>
    </row>
    <row r="23" spans="1:108" ht="15" customHeight="1">
      <c r="A23" s="16"/>
      <c r="B23" s="112" t="s">
        <v>9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3"/>
      <c r="BU23" s="109">
        <v>0</v>
      </c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1"/>
    </row>
    <row r="24" spans="1:108" ht="15" customHeight="1">
      <c r="A24" s="16"/>
      <c r="B24" s="112" t="s">
        <v>114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3"/>
      <c r="BU24" s="109">
        <v>7106</v>
      </c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1"/>
    </row>
    <row r="25" spans="1:108" ht="15" customHeight="1">
      <c r="A25" s="16"/>
      <c r="B25" s="112" t="s">
        <v>10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3"/>
      <c r="BU25" s="109">
        <v>0</v>
      </c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1"/>
    </row>
    <row r="26" spans="1:108" ht="15" customHeight="1">
      <c r="A26" s="16"/>
      <c r="B26" s="112" t="s">
        <v>11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3"/>
      <c r="BU26" s="109">
        <v>0</v>
      </c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1"/>
    </row>
    <row r="27" spans="1:108" ht="15" customHeight="1">
      <c r="A27" s="16"/>
      <c r="B27" s="112" t="s">
        <v>12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3"/>
      <c r="BU27" s="109">
        <v>0</v>
      </c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1"/>
    </row>
    <row r="28" spans="1:108" ht="30" customHeight="1">
      <c r="A28" s="16"/>
      <c r="B28" s="112" t="s">
        <v>70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3"/>
      <c r="BU28" s="109">
        <v>0</v>
      </c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1"/>
    </row>
    <row r="29" spans="1:108" ht="30" customHeight="1">
      <c r="A29" s="16"/>
      <c r="B29" s="112" t="s">
        <v>107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3"/>
      <c r="BU29" s="109">
        <v>0</v>
      </c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1"/>
    </row>
    <row r="30" spans="1:108" ht="35.25" customHeight="1">
      <c r="A30" s="16"/>
      <c r="B30" s="112" t="s">
        <v>71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3"/>
      <c r="BU30" s="109">
        <v>0</v>
      </c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1"/>
    </row>
    <row r="31" spans="1:108" ht="15" customHeight="1">
      <c r="A31" s="16"/>
      <c r="B31" s="112" t="s">
        <v>72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3"/>
      <c r="BU31" s="109">
        <v>0</v>
      </c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1"/>
    </row>
    <row r="32" spans="1:108" ht="45" customHeight="1">
      <c r="A32" s="16"/>
      <c r="B32" s="112" t="s">
        <v>73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3"/>
      <c r="BU32" s="116">
        <f>SUM(BU34:BU43)</f>
        <v>0</v>
      </c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8"/>
    </row>
    <row r="33" spans="1:108" ht="13.5" customHeight="1">
      <c r="A33" s="19"/>
      <c r="B33" s="114" t="s">
        <v>7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5"/>
      <c r="BU33" s="109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1"/>
    </row>
    <row r="34" spans="1:108" ht="15" customHeight="1">
      <c r="A34" s="16"/>
      <c r="B34" s="112" t="s">
        <v>74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3"/>
      <c r="BU34" s="109">
        <v>0</v>
      </c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1"/>
    </row>
    <row r="35" spans="1:108" ht="15" customHeight="1">
      <c r="A35" s="16"/>
      <c r="B35" s="112" t="s">
        <v>75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3"/>
      <c r="BU35" s="109">
        <v>0</v>
      </c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1"/>
    </row>
    <row r="36" spans="1:108" ht="15" customHeight="1">
      <c r="A36" s="16"/>
      <c r="B36" s="112" t="s">
        <v>69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3"/>
      <c r="BU36" s="109">
        <v>0</v>
      </c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1"/>
    </row>
    <row r="37" spans="1:108" ht="15" customHeight="1">
      <c r="A37" s="16"/>
      <c r="B37" s="112" t="s">
        <v>76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3"/>
      <c r="BU37" s="109">
        <v>0</v>
      </c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1"/>
    </row>
    <row r="38" spans="1:108" ht="15" customHeight="1">
      <c r="A38" s="16"/>
      <c r="B38" s="112" t="s">
        <v>77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3"/>
      <c r="BU38" s="109">
        <v>0</v>
      </c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1"/>
    </row>
    <row r="39" spans="1:108" ht="15" customHeight="1">
      <c r="A39" s="16"/>
      <c r="B39" s="112" t="s">
        <v>78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3"/>
      <c r="BU39" s="109">
        <v>0</v>
      </c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1"/>
    </row>
    <row r="40" spans="1:108" ht="30" customHeight="1">
      <c r="A40" s="16"/>
      <c r="B40" s="112" t="s">
        <v>79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3"/>
      <c r="BU40" s="109">
        <v>0</v>
      </c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1"/>
    </row>
    <row r="41" spans="1:108" ht="30" customHeight="1">
      <c r="A41" s="16"/>
      <c r="B41" s="112" t="s">
        <v>106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3"/>
      <c r="BU41" s="109">
        <v>0</v>
      </c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1"/>
    </row>
    <row r="42" spans="1:108" ht="29.25" customHeight="1">
      <c r="A42" s="16"/>
      <c r="B42" s="112" t="s">
        <v>80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3"/>
      <c r="BU42" s="109">
        <v>0</v>
      </c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1"/>
    </row>
    <row r="43" spans="1:108" ht="15" customHeight="1">
      <c r="A43" s="16"/>
      <c r="B43" s="112" t="s">
        <v>81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3"/>
      <c r="BU43" s="109">
        <v>0</v>
      </c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1"/>
    </row>
    <row r="44" spans="1:108" s="3" customFormat="1" ht="15" customHeight="1">
      <c r="A44" s="15"/>
      <c r="B44" s="131" t="s">
        <v>105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2"/>
      <c r="BU44" s="135">
        <f>BU47+BU62</f>
        <v>0</v>
      </c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  <c r="DC44" s="136"/>
      <c r="DD44" s="137"/>
    </row>
    <row r="45" spans="1:108" ht="15" customHeight="1">
      <c r="A45" s="20"/>
      <c r="B45" s="133" t="s">
        <v>1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4"/>
      <c r="BU45" s="109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1"/>
    </row>
    <row r="46" spans="1:108" ht="15" customHeight="1">
      <c r="A46" s="16"/>
      <c r="B46" s="112" t="s">
        <v>82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3"/>
      <c r="BU46" s="109">
        <v>0</v>
      </c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1"/>
    </row>
    <row r="47" spans="1:108" ht="30" customHeight="1">
      <c r="A47" s="16"/>
      <c r="B47" s="112" t="s">
        <v>137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3"/>
      <c r="BU47" s="119">
        <f>SUM(BU49:BU61)</f>
        <v>0</v>
      </c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1"/>
    </row>
    <row r="48" spans="1:108" ht="15" customHeight="1">
      <c r="A48" s="19"/>
      <c r="B48" s="114" t="s">
        <v>7</v>
      </c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5"/>
      <c r="BU48" s="125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7"/>
    </row>
    <row r="49" spans="1:108" ht="15" customHeight="1">
      <c r="A49" s="16"/>
      <c r="B49" s="112" t="s">
        <v>89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3"/>
      <c r="BU49" s="109">
        <v>0</v>
      </c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1"/>
    </row>
    <row r="50" spans="1:108" ht="15" customHeight="1">
      <c r="A50" s="16"/>
      <c r="B50" s="112" t="s">
        <v>47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3"/>
      <c r="BU50" s="109">
        <v>0</v>
      </c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1"/>
    </row>
    <row r="51" spans="1:108" ht="15" customHeight="1">
      <c r="A51" s="16"/>
      <c r="B51" s="112" t="s">
        <v>48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3"/>
      <c r="BU51" s="109">
        <v>0</v>
      </c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1"/>
    </row>
    <row r="52" spans="1:108" ht="15" customHeight="1">
      <c r="A52" s="16"/>
      <c r="B52" s="112" t="s">
        <v>49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3"/>
      <c r="BU52" s="109">
        <v>0</v>
      </c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1"/>
    </row>
    <row r="53" spans="1:108" ht="15" customHeight="1">
      <c r="A53" s="16"/>
      <c r="B53" s="112" t="s">
        <v>50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3"/>
      <c r="BU53" s="109">
        <v>0</v>
      </c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1"/>
    </row>
    <row r="54" spans="1:108" ht="15" customHeight="1">
      <c r="A54" s="16"/>
      <c r="B54" s="112" t="s">
        <v>51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3"/>
      <c r="BU54" s="109">
        <v>0</v>
      </c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1"/>
    </row>
    <row r="55" spans="1:108" ht="15" customHeight="1">
      <c r="A55" s="16"/>
      <c r="B55" s="112" t="s">
        <v>52</v>
      </c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3"/>
      <c r="BU55" s="109">
        <v>0</v>
      </c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1"/>
    </row>
    <row r="56" spans="1:108" ht="15" customHeight="1">
      <c r="A56" s="16"/>
      <c r="B56" s="112" t="s">
        <v>83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3"/>
      <c r="BU56" s="109">
        <v>0</v>
      </c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1"/>
    </row>
    <row r="57" spans="1:108" ht="15" customHeight="1">
      <c r="A57" s="16"/>
      <c r="B57" s="112" t="s">
        <v>108</v>
      </c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3"/>
      <c r="BU57" s="109">
        <v>0</v>
      </c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1"/>
    </row>
    <row r="58" spans="1:108" ht="15" customHeight="1">
      <c r="A58" s="16"/>
      <c r="B58" s="112" t="s">
        <v>84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3"/>
      <c r="BU58" s="109">
        <v>0</v>
      </c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1"/>
    </row>
    <row r="59" spans="1:108" ht="15" customHeight="1">
      <c r="A59" s="16"/>
      <c r="B59" s="112" t="s">
        <v>85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3"/>
      <c r="BU59" s="109">
        <v>0</v>
      </c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1"/>
    </row>
    <row r="60" spans="1:108" ht="15" customHeight="1">
      <c r="A60" s="16"/>
      <c r="B60" s="112" t="s">
        <v>86</v>
      </c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3"/>
      <c r="BU60" s="109">
        <v>0</v>
      </c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1"/>
    </row>
    <row r="61" spans="1:108" ht="15" customHeight="1">
      <c r="A61" s="16"/>
      <c r="B61" s="112" t="s">
        <v>87</v>
      </c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3"/>
      <c r="BU61" s="109">
        <v>0</v>
      </c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1"/>
    </row>
    <row r="62" spans="1:108" ht="45" customHeight="1">
      <c r="A62" s="16"/>
      <c r="B62" s="112" t="s">
        <v>88</v>
      </c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3"/>
      <c r="BU62" s="119">
        <f>SUM(BU64:BU76)</f>
        <v>0</v>
      </c>
      <c r="BV62" s="120"/>
      <c r="BW62" s="120"/>
      <c r="BX62" s="120"/>
      <c r="BY62" s="120"/>
      <c r="BZ62" s="120"/>
      <c r="CA62" s="120"/>
      <c r="CB62" s="120"/>
      <c r="CC62" s="120"/>
      <c r="CD62" s="120"/>
      <c r="CE62" s="120"/>
      <c r="CF62" s="120"/>
      <c r="CG62" s="120"/>
      <c r="CH62" s="120"/>
      <c r="CI62" s="120"/>
      <c r="CJ62" s="120"/>
      <c r="CK62" s="120"/>
      <c r="CL62" s="120"/>
      <c r="CM62" s="120"/>
      <c r="CN62" s="120"/>
      <c r="CO62" s="120"/>
      <c r="CP62" s="120"/>
      <c r="CQ62" s="120"/>
      <c r="CR62" s="120"/>
      <c r="CS62" s="120"/>
      <c r="CT62" s="120"/>
      <c r="CU62" s="120"/>
      <c r="CV62" s="120"/>
      <c r="CW62" s="120"/>
      <c r="CX62" s="120"/>
      <c r="CY62" s="120"/>
      <c r="CZ62" s="120"/>
      <c r="DA62" s="120"/>
      <c r="DB62" s="120"/>
      <c r="DC62" s="120"/>
      <c r="DD62" s="121"/>
    </row>
    <row r="63" spans="1:108" ht="15" customHeight="1">
      <c r="A63" s="21"/>
      <c r="B63" s="114" t="s">
        <v>7</v>
      </c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  <c r="BM63" s="114"/>
      <c r="BN63" s="114"/>
      <c r="BO63" s="114"/>
      <c r="BP63" s="114"/>
      <c r="BQ63" s="114"/>
      <c r="BR63" s="114"/>
      <c r="BS63" s="114"/>
      <c r="BT63" s="115"/>
      <c r="BU63" s="109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1"/>
    </row>
    <row r="64" spans="1:108" ht="15" customHeight="1">
      <c r="A64" s="16"/>
      <c r="B64" s="112" t="s">
        <v>90</v>
      </c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3"/>
      <c r="BU64" s="109">
        <v>0</v>
      </c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1"/>
    </row>
    <row r="65" spans="1:108" ht="15" customHeight="1">
      <c r="A65" s="16"/>
      <c r="B65" s="112" t="s">
        <v>53</v>
      </c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2"/>
      <c r="BT65" s="113"/>
      <c r="BU65" s="109">
        <v>0</v>
      </c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1"/>
    </row>
    <row r="66" spans="1:108" ht="15" customHeight="1">
      <c r="A66" s="16"/>
      <c r="B66" s="112" t="s">
        <v>54</v>
      </c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12"/>
      <c r="BK66" s="112"/>
      <c r="BL66" s="112"/>
      <c r="BM66" s="112"/>
      <c r="BN66" s="112"/>
      <c r="BO66" s="112"/>
      <c r="BP66" s="112"/>
      <c r="BQ66" s="112"/>
      <c r="BR66" s="112"/>
      <c r="BS66" s="112"/>
      <c r="BT66" s="113"/>
      <c r="BU66" s="109">
        <v>0</v>
      </c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1"/>
    </row>
    <row r="67" spans="1:108" ht="15" customHeight="1">
      <c r="A67" s="16"/>
      <c r="B67" s="112" t="s">
        <v>55</v>
      </c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P67" s="112"/>
      <c r="BQ67" s="112"/>
      <c r="BR67" s="112"/>
      <c r="BS67" s="112"/>
      <c r="BT67" s="113"/>
      <c r="BU67" s="109">
        <v>0</v>
      </c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1"/>
    </row>
    <row r="68" spans="1:108" ht="15" customHeight="1">
      <c r="A68" s="16"/>
      <c r="B68" s="112" t="s">
        <v>56</v>
      </c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3"/>
      <c r="BU68" s="109">
        <v>0</v>
      </c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1"/>
    </row>
    <row r="69" spans="1:108" ht="15" customHeight="1">
      <c r="A69" s="16"/>
      <c r="B69" s="112" t="s">
        <v>57</v>
      </c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3"/>
      <c r="BU69" s="109">
        <v>0</v>
      </c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1"/>
    </row>
    <row r="70" spans="1:108" ht="15" customHeight="1">
      <c r="A70" s="16"/>
      <c r="B70" s="112" t="s">
        <v>58</v>
      </c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112"/>
      <c r="BK70" s="112"/>
      <c r="BL70" s="112"/>
      <c r="BM70" s="112"/>
      <c r="BN70" s="112"/>
      <c r="BO70" s="112"/>
      <c r="BP70" s="112"/>
      <c r="BQ70" s="112"/>
      <c r="BR70" s="112"/>
      <c r="BS70" s="112"/>
      <c r="BT70" s="113"/>
      <c r="BU70" s="109">
        <v>0</v>
      </c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1"/>
    </row>
    <row r="71" spans="1:108" ht="15" customHeight="1">
      <c r="A71" s="16"/>
      <c r="B71" s="112" t="s">
        <v>91</v>
      </c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12"/>
      <c r="BS71" s="112"/>
      <c r="BT71" s="113"/>
      <c r="BU71" s="109">
        <v>0</v>
      </c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1"/>
    </row>
    <row r="72" spans="1:108" ht="15" customHeight="1">
      <c r="A72" s="16"/>
      <c r="B72" s="112" t="s">
        <v>109</v>
      </c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3"/>
      <c r="BU72" s="109">
        <v>0</v>
      </c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1"/>
    </row>
    <row r="73" spans="1:108" ht="15" customHeight="1">
      <c r="A73" s="16"/>
      <c r="B73" s="112" t="s">
        <v>92</v>
      </c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3"/>
      <c r="BU73" s="109">
        <v>0</v>
      </c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110"/>
      <c r="DC73" s="110"/>
      <c r="DD73" s="111"/>
    </row>
    <row r="74" spans="1:108" ht="15" customHeight="1">
      <c r="A74" s="16"/>
      <c r="B74" s="112" t="s">
        <v>93</v>
      </c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12"/>
      <c r="BS74" s="112"/>
      <c r="BT74" s="113"/>
      <c r="BU74" s="109">
        <v>0</v>
      </c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1"/>
    </row>
    <row r="75" spans="1:108" ht="15" customHeight="1">
      <c r="A75" s="16"/>
      <c r="B75" s="112" t="s">
        <v>94</v>
      </c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12"/>
      <c r="BS75" s="112"/>
      <c r="BT75" s="113"/>
      <c r="BU75" s="109">
        <v>0</v>
      </c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10"/>
      <c r="DD75" s="111"/>
    </row>
    <row r="76" spans="1:108" ht="15" customHeight="1">
      <c r="A76" s="16"/>
      <c r="B76" s="112" t="s">
        <v>95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12"/>
      <c r="BI76" s="112"/>
      <c r="BJ76" s="112"/>
      <c r="BK76" s="112"/>
      <c r="BL76" s="112"/>
      <c r="BM76" s="112"/>
      <c r="BN76" s="112"/>
      <c r="BO76" s="112"/>
      <c r="BP76" s="112"/>
      <c r="BQ76" s="112"/>
      <c r="BR76" s="112"/>
      <c r="BS76" s="112"/>
      <c r="BT76" s="113"/>
      <c r="BU76" s="109">
        <v>0</v>
      </c>
      <c r="BV76" s="110"/>
      <c r="BW76" s="110"/>
      <c r="BX76" s="110"/>
      <c r="BY76" s="110"/>
      <c r="BZ76" s="110"/>
      <c r="CA76" s="110"/>
      <c r="CB76" s="110"/>
      <c r="CC76" s="110"/>
      <c r="CD76" s="110"/>
      <c r="CE76" s="110"/>
      <c r="CF76" s="110"/>
      <c r="CG76" s="110"/>
      <c r="CH76" s="110"/>
      <c r="CI76" s="110"/>
      <c r="CJ76" s="110"/>
      <c r="CK76" s="110"/>
      <c r="CL76" s="110"/>
      <c r="CM76" s="110"/>
      <c r="CN76" s="110"/>
      <c r="CO76" s="110"/>
      <c r="CP76" s="110"/>
      <c r="CQ76" s="110"/>
      <c r="CR76" s="110"/>
      <c r="CS76" s="110"/>
      <c r="CT76" s="110"/>
      <c r="CU76" s="110"/>
      <c r="CV76" s="110"/>
      <c r="CW76" s="110"/>
      <c r="CX76" s="110"/>
      <c r="CY76" s="110"/>
      <c r="CZ76" s="110"/>
      <c r="DA76" s="110"/>
      <c r="DB76" s="110"/>
      <c r="DC76" s="110"/>
      <c r="DD76" s="111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22:BT22"/>
    <mergeCell ref="BU22:DD22"/>
    <mergeCell ref="BU39:DD39"/>
    <mergeCell ref="B54:BT54"/>
    <mergeCell ref="B29:BT29"/>
    <mergeCell ref="B40:BT40"/>
    <mergeCell ref="B34:BT34"/>
    <mergeCell ref="BU34:DD34"/>
    <mergeCell ref="B39:BT39"/>
    <mergeCell ref="B31:BT31"/>
    <mergeCell ref="B23:BT23"/>
    <mergeCell ref="BU23:DD23"/>
    <mergeCell ref="B24:BT24"/>
    <mergeCell ref="BU24:DD24"/>
    <mergeCell ref="B38:BT38"/>
    <mergeCell ref="BU38:DD38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36:BT36"/>
    <mergeCell ref="BU36:DD36"/>
    <mergeCell ref="B35:BT35"/>
    <mergeCell ref="BU35:DD35"/>
    <mergeCell ref="B37:BT37"/>
    <mergeCell ref="BU37:DD37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U42:DD42"/>
    <mergeCell ref="B49:BT49"/>
    <mergeCell ref="BU49:DD49"/>
    <mergeCell ref="B46:BT46"/>
    <mergeCell ref="BU46:DD46"/>
    <mergeCell ref="B48:BT48"/>
    <mergeCell ref="BU47:DD47"/>
    <mergeCell ref="BU48:DD48"/>
    <mergeCell ref="B50:BT50"/>
    <mergeCell ref="BU50:DD50"/>
    <mergeCell ref="B51:BT51"/>
    <mergeCell ref="BU51:DD51"/>
    <mergeCell ref="BU5:DD5"/>
    <mergeCell ref="BU6:DD6"/>
    <mergeCell ref="BU7:DD7"/>
    <mergeCell ref="BU8:DD8"/>
    <mergeCell ref="BU31:DD31"/>
    <mergeCell ref="B42:BT42"/>
    <mergeCell ref="B61:BT61"/>
    <mergeCell ref="BU61:DD61"/>
    <mergeCell ref="BU54:DD54"/>
    <mergeCell ref="B55:BT55"/>
    <mergeCell ref="BU55:DD55"/>
    <mergeCell ref="B58:BT58"/>
    <mergeCell ref="BU58:DD58"/>
    <mergeCell ref="BU57:DD57"/>
    <mergeCell ref="B60:BT60"/>
    <mergeCell ref="BU60:DD60"/>
    <mergeCell ref="BU52:DD52"/>
    <mergeCell ref="B53:BT53"/>
    <mergeCell ref="BU53:DD53"/>
    <mergeCell ref="B52:BT52"/>
    <mergeCell ref="B56:BT56"/>
    <mergeCell ref="BU56:DD56"/>
    <mergeCell ref="B57:BT57"/>
    <mergeCell ref="B59:BT59"/>
    <mergeCell ref="BU59:DD59"/>
    <mergeCell ref="B67:BT67"/>
    <mergeCell ref="BU67:DD67"/>
    <mergeCell ref="B62:BT62"/>
    <mergeCell ref="B64:BT64"/>
    <mergeCell ref="BU64:DD64"/>
    <mergeCell ref="BU62:DD62"/>
    <mergeCell ref="BU63:DD63"/>
    <mergeCell ref="B63:BT63"/>
    <mergeCell ref="B65:BT65"/>
    <mergeCell ref="BU65:DD65"/>
    <mergeCell ref="B66:BT66"/>
    <mergeCell ref="BU66:DD66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4:BT74"/>
    <mergeCell ref="BU74:DD74"/>
    <mergeCell ref="B68:BT68"/>
    <mergeCell ref="BU68:DD68"/>
    <mergeCell ref="B72:BT72"/>
    <mergeCell ref="BU72:DD72"/>
    <mergeCell ref="B73:BT73"/>
    <mergeCell ref="BU73:DD73"/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DD56"/>
  <sheetViews>
    <sheetView zoomScaleSheetLayoutView="100" workbookViewId="0" topLeftCell="A7">
      <selection activeCell="CA48" sqref="CA48:CO48"/>
    </sheetView>
  </sheetViews>
  <sheetFormatPr defaultColWidth="0.875" defaultRowHeight="12.75"/>
  <cols>
    <col min="1" max="75" width="0.875" style="1" customWidth="1"/>
    <col min="76" max="76" width="0.2421875" style="1" customWidth="1"/>
    <col min="77" max="90" width="0.875" style="1" customWidth="1"/>
    <col min="91" max="91" width="1.37890625" style="1" customWidth="1"/>
    <col min="92" max="16384" width="0.875" style="1" customWidth="1"/>
  </cols>
  <sheetData>
    <row r="1" ht="3" customHeight="1"/>
    <row r="2" spans="1:108" s="3" customFormat="1" ht="28.5" customHeight="1">
      <c r="A2" s="156" t="s">
        <v>148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</row>
    <row r="3" spans="1:78" ht="7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</row>
    <row r="4" spans="1:108" ht="15">
      <c r="A4" s="157" t="s">
        <v>0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9"/>
      <c r="AR4" s="157" t="s">
        <v>124</v>
      </c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9"/>
      <c r="BI4" s="157" t="s">
        <v>96</v>
      </c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9"/>
      <c r="CA4" s="165" t="s">
        <v>97</v>
      </c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4"/>
    </row>
    <row r="5" spans="1:108" ht="119.25" customHeight="1">
      <c r="A5" s="160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2"/>
      <c r="AR5" s="160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2"/>
      <c r="BI5" s="160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2"/>
      <c r="CA5" s="163" t="s">
        <v>98</v>
      </c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4"/>
      <c r="CP5" s="163" t="s">
        <v>118</v>
      </c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4"/>
    </row>
    <row r="6" spans="1:108" ht="30" customHeight="1">
      <c r="A6" s="22"/>
      <c r="B6" s="112" t="s">
        <v>59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3"/>
      <c r="AR6" s="150" t="s">
        <v>21</v>
      </c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2"/>
      <c r="BI6" s="169">
        <f>CA6</f>
        <v>52282.07</v>
      </c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1"/>
      <c r="CA6" s="179">
        <v>52282.07</v>
      </c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1"/>
      <c r="CP6" s="153">
        <v>0</v>
      </c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5"/>
    </row>
    <row r="7" spans="1:108" s="5" customFormat="1" ht="15">
      <c r="A7" s="22"/>
      <c r="B7" s="172" t="s">
        <v>22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3"/>
      <c r="AR7" s="174" t="s">
        <v>21</v>
      </c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6"/>
      <c r="BI7" s="166">
        <f>CA7</f>
        <v>21868241</v>
      </c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8"/>
      <c r="CA7" s="153">
        <f>CA9+CA10+CA11+CA12+CA17</f>
        <v>21868241</v>
      </c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5"/>
      <c r="CP7" s="153">
        <v>0</v>
      </c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5"/>
    </row>
    <row r="8" spans="1:108" s="5" customFormat="1" ht="15">
      <c r="A8" s="22"/>
      <c r="B8" s="112" t="s">
        <v>7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3"/>
      <c r="AR8" s="150" t="s">
        <v>21</v>
      </c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2"/>
      <c r="BI8" s="153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5"/>
      <c r="CA8" s="153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5"/>
      <c r="CP8" s="153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5"/>
    </row>
    <row r="9" spans="1:108" s="5" customFormat="1" ht="30" customHeight="1">
      <c r="A9" s="22"/>
      <c r="B9" s="112" t="s">
        <v>138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3"/>
      <c r="AR9" s="150" t="s">
        <v>21</v>
      </c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2"/>
      <c r="BI9" s="169">
        <f>CA9</f>
        <v>21062501</v>
      </c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1"/>
      <c r="CA9" s="153">
        <v>21062501</v>
      </c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5"/>
      <c r="CP9" s="153">
        <v>0</v>
      </c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5"/>
    </row>
    <row r="10" spans="1:108" s="5" customFormat="1" ht="15">
      <c r="A10" s="22"/>
      <c r="B10" s="112" t="s">
        <v>119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3"/>
      <c r="AR10" s="150" t="s">
        <v>21</v>
      </c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2"/>
      <c r="BI10" s="169">
        <f>CA10</f>
        <v>505060</v>
      </c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1"/>
      <c r="CA10" s="153">
        <v>505060</v>
      </c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5"/>
      <c r="CP10" s="153">
        <v>0</v>
      </c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5"/>
    </row>
    <row r="11" spans="1:108" s="5" customFormat="1" ht="15">
      <c r="A11" s="22"/>
      <c r="B11" s="112" t="s">
        <v>29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3"/>
      <c r="AR11" s="150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2"/>
      <c r="BI11" s="169">
        <f>CA11</f>
        <v>0</v>
      </c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1"/>
      <c r="CA11" s="153">
        <v>0</v>
      </c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5"/>
      <c r="CP11" s="153">
        <v>0</v>
      </c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5"/>
    </row>
    <row r="12" spans="1:108" s="5" customFormat="1" ht="102" customHeight="1">
      <c r="A12" s="23"/>
      <c r="B12" s="141" t="s">
        <v>149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2"/>
      <c r="AR12" s="182" t="s">
        <v>21</v>
      </c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4"/>
      <c r="BI12" s="153">
        <f>CA12</f>
        <v>0</v>
      </c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5"/>
      <c r="CA12" s="185">
        <v>0</v>
      </c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7"/>
      <c r="CP12" s="153">
        <v>0</v>
      </c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5"/>
    </row>
    <row r="13" spans="1:108" s="5" customFormat="1" ht="15" hidden="1">
      <c r="A13" s="22"/>
      <c r="B13" s="112" t="s">
        <v>7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3"/>
      <c r="AR13" s="150" t="s">
        <v>21</v>
      </c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2"/>
      <c r="BI13" s="153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5"/>
      <c r="CA13" s="153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5"/>
      <c r="CP13" s="153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5"/>
    </row>
    <row r="14" spans="1:108" s="5" customFormat="1" ht="15" hidden="1">
      <c r="A14" s="22"/>
      <c r="B14" s="112" t="s">
        <v>30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3"/>
      <c r="AR14" s="150" t="s">
        <v>21</v>
      </c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2"/>
      <c r="BI14" s="153">
        <f>CA14</f>
        <v>0</v>
      </c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5"/>
      <c r="CA14" s="153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5"/>
      <c r="CP14" s="153">
        <v>0</v>
      </c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5"/>
    </row>
    <row r="15" spans="1:108" s="5" customFormat="1" ht="15" hidden="1">
      <c r="A15" s="22"/>
      <c r="B15" s="112" t="s">
        <v>31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3"/>
      <c r="AR15" s="150" t="s">
        <v>21</v>
      </c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2"/>
      <c r="BI15" s="153">
        <f>CA15</f>
        <v>0</v>
      </c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5"/>
      <c r="CA15" s="153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5"/>
      <c r="CP15" s="153">
        <v>0</v>
      </c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5"/>
    </row>
    <row r="16" spans="1:108" s="5" customFormat="1" ht="12.75" customHeight="1">
      <c r="A16" s="2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3"/>
      <c r="AR16" s="150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2"/>
      <c r="BI16" s="153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5"/>
      <c r="CA16" s="153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5"/>
      <c r="CP16" s="153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5"/>
    </row>
    <row r="17" spans="1:108" s="5" customFormat="1" ht="30" customHeight="1">
      <c r="A17" s="22"/>
      <c r="B17" s="112" t="s">
        <v>99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3"/>
      <c r="AR17" s="150" t="s">
        <v>21</v>
      </c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2"/>
      <c r="BI17" s="153">
        <f aca="true" t="shared" si="0" ref="BI17:BI56">CA17</f>
        <v>300680</v>
      </c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5"/>
      <c r="CA17" s="179">
        <f>CA19</f>
        <v>300680</v>
      </c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1"/>
      <c r="CP17" s="153">
        <v>0</v>
      </c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5"/>
    </row>
    <row r="18" spans="1:108" s="5" customFormat="1" ht="15">
      <c r="A18" s="22"/>
      <c r="B18" s="112" t="s">
        <v>7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3"/>
      <c r="AR18" s="150" t="s">
        <v>21</v>
      </c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2"/>
      <c r="BI18" s="153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5"/>
      <c r="CA18" s="153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5"/>
      <c r="CP18" s="153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5"/>
    </row>
    <row r="19" spans="1:108" s="5" customFormat="1" ht="15">
      <c r="A19" s="22"/>
      <c r="B19" s="112" t="s">
        <v>166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3"/>
      <c r="AR19" s="150" t="s">
        <v>21</v>
      </c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2"/>
      <c r="BI19" s="153">
        <f>CA19</f>
        <v>300680</v>
      </c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5"/>
      <c r="CA19" s="153">
        <v>300680</v>
      </c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5"/>
      <c r="CP19" s="153">
        <v>0</v>
      </c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5"/>
    </row>
    <row r="20" spans="1:108" s="5" customFormat="1" ht="30" customHeight="1">
      <c r="A20" s="22"/>
      <c r="B20" s="112" t="s">
        <v>100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3"/>
      <c r="AR20" s="150" t="s">
        <v>21</v>
      </c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2"/>
      <c r="BI20" s="153">
        <f t="shared" si="0"/>
        <v>0</v>
      </c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5"/>
      <c r="CA20" s="153">
        <v>0</v>
      </c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5"/>
      <c r="CP20" s="153">
        <v>0</v>
      </c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5"/>
    </row>
    <row r="21" spans="1:108" s="5" customFormat="1" ht="30" customHeight="1">
      <c r="A21" s="22"/>
      <c r="B21" s="112" t="s">
        <v>60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3"/>
      <c r="AR21" s="150" t="s">
        <v>21</v>
      </c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2"/>
      <c r="BI21" s="169">
        <f t="shared" si="0"/>
        <v>0</v>
      </c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1"/>
      <c r="CA21" s="153">
        <v>0</v>
      </c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5"/>
      <c r="CP21" s="153">
        <v>0</v>
      </c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5"/>
    </row>
    <row r="22" spans="1:108" s="24" customFormat="1" ht="15" customHeight="1">
      <c r="A22" s="13"/>
      <c r="B22" s="172" t="s">
        <v>23</v>
      </c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3"/>
      <c r="AR22" s="174">
        <v>900</v>
      </c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6"/>
      <c r="BI22" s="166">
        <f t="shared" si="0"/>
        <v>21868241</v>
      </c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8"/>
      <c r="CA22" s="153">
        <f>CA24+CA29+CA37+CA40+CA44+CA45+CA51</f>
        <v>21868241</v>
      </c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5"/>
      <c r="CP22" s="153">
        <v>0</v>
      </c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5"/>
    </row>
    <row r="23" spans="1:108" s="5" customFormat="1" ht="15" customHeight="1">
      <c r="A23" s="22"/>
      <c r="B23" s="112" t="s">
        <v>7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3"/>
      <c r="AR23" s="150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2"/>
      <c r="BI23" s="153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5"/>
      <c r="CA23" s="153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5"/>
      <c r="CP23" s="153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5"/>
    </row>
    <row r="24" spans="1:108" s="5" customFormat="1" ht="30" customHeight="1">
      <c r="A24" s="22"/>
      <c r="B24" s="112" t="s">
        <v>32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3"/>
      <c r="AR24" s="150">
        <v>210</v>
      </c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2"/>
      <c r="BI24" s="153">
        <f t="shared" si="0"/>
        <v>19247095</v>
      </c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5"/>
      <c r="CA24" s="153">
        <f>CA26+CA27+CA28</f>
        <v>19247095</v>
      </c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5"/>
      <c r="CP24" s="153">
        <v>0</v>
      </c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5"/>
    </row>
    <row r="25" spans="1:108" s="5" customFormat="1" ht="15" customHeight="1">
      <c r="A25" s="22"/>
      <c r="B25" s="112" t="s">
        <v>1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3"/>
      <c r="AR25" s="150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2"/>
      <c r="BI25" s="153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5"/>
      <c r="CA25" s="153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5"/>
      <c r="CP25" s="153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5"/>
    </row>
    <row r="26" spans="1:108" s="5" customFormat="1" ht="15" customHeight="1">
      <c r="A26" s="22"/>
      <c r="B26" s="112" t="s">
        <v>33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3"/>
      <c r="AR26" s="150">
        <v>211</v>
      </c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2"/>
      <c r="BI26" s="153">
        <f t="shared" si="0"/>
        <v>14590965</v>
      </c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5"/>
      <c r="CA26" s="153">
        <f>14440965+150000</f>
        <v>14590965</v>
      </c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5"/>
      <c r="CP26" s="153">
        <v>0</v>
      </c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5"/>
    </row>
    <row r="27" spans="1:108" s="5" customFormat="1" ht="15" customHeight="1">
      <c r="A27" s="22"/>
      <c r="B27" s="112" t="s">
        <v>34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3"/>
      <c r="AR27" s="150">
        <v>212</v>
      </c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2"/>
      <c r="BI27" s="153">
        <f t="shared" si="0"/>
        <v>260000</v>
      </c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5"/>
      <c r="CA27" s="153">
        <f>14000+246000</f>
        <v>260000</v>
      </c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5"/>
      <c r="CP27" s="153">
        <v>0</v>
      </c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5"/>
    </row>
    <row r="28" spans="1:108" s="5" customFormat="1" ht="30" customHeight="1">
      <c r="A28" s="22"/>
      <c r="B28" s="112" t="s">
        <v>127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3"/>
      <c r="AR28" s="150">
        <v>213</v>
      </c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2"/>
      <c r="BI28" s="153">
        <f t="shared" si="0"/>
        <v>4396130</v>
      </c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5"/>
      <c r="CA28" s="153">
        <f>4387070+9060</f>
        <v>4396130</v>
      </c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5"/>
      <c r="CP28" s="153">
        <v>0</v>
      </c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5"/>
    </row>
    <row r="29" spans="1:108" s="5" customFormat="1" ht="15" customHeight="1">
      <c r="A29" s="22"/>
      <c r="B29" s="112" t="s">
        <v>43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3"/>
      <c r="AR29" s="150">
        <v>220</v>
      </c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2"/>
      <c r="BI29" s="153">
        <f t="shared" si="0"/>
        <v>2021694</v>
      </c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5"/>
      <c r="CA29" s="153">
        <f>CA31+CA32+CA33+CA34+CA35+CA36</f>
        <v>2021694</v>
      </c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5"/>
      <c r="CP29" s="153">
        <v>0</v>
      </c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5"/>
    </row>
    <row r="30" spans="1:108" s="5" customFormat="1" ht="15" customHeight="1">
      <c r="A30" s="22"/>
      <c r="B30" s="112" t="s">
        <v>1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3"/>
      <c r="AR30" s="150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2"/>
      <c r="BI30" s="153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5"/>
      <c r="CA30" s="153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5"/>
      <c r="CP30" s="153"/>
      <c r="CQ30" s="154"/>
      <c r="CR30" s="154"/>
      <c r="CS30" s="154"/>
      <c r="CT30" s="154"/>
      <c r="CU30" s="154"/>
      <c r="CV30" s="154"/>
      <c r="CW30" s="154"/>
      <c r="CX30" s="154"/>
      <c r="CY30" s="154"/>
      <c r="CZ30" s="154"/>
      <c r="DA30" s="154"/>
      <c r="DB30" s="154"/>
      <c r="DC30" s="154"/>
      <c r="DD30" s="155"/>
    </row>
    <row r="31" spans="1:108" s="5" customFormat="1" ht="15" customHeight="1">
      <c r="A31" s="22"/>
      <c r="B31" s="112" t="s">
        <v>35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3"/>
      <c r="AR31" s="150">
        <v>221</v>
      </c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2"/>
      <c r="BI31" s="153">
        <f t="shared" si="0"/>
        <v>74167</v>
      </c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5"/>
      <c r="CA31" s="153">
        <v>74167</v>
      </c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5"/>
      <c r="CP31" s="153">
        <v>0</v>
      </c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5"/>
    </row>
    <row r="32" spans="1:108" s="5" customFormat="1" ht="15" customHeight="1">
      <c r="A32" s="22"/>
      <c r="B32" s="112" t="s">
        <v>36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3"/>
      <c r="AR32" s="150">
        <v>222</v>
      </c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2"/>
      <c r="BI32" s="153">
        <f t="shared" si="0"/>
        <v>52418</v>
      </c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5"/>
      <c r="CA32" s="153">
        <f>33300+19118</f>
        <v>52418</v>
      </c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5"/>
      <c r="CP32" s="153">
        <v>0</v>
      </c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5"/>
    </row>
    <row r="33" spans="1:108" s="5" customFormat="1" ht="15" customHeight="1">
      <c r="A33" s="22"/>
      <c r="B33" s="112" t="s">
        <v>37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3"/>
      <c r="AR33" s="150">
        <v>223</v>
      </c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2"/>
      <c r="BI33" s="153">
        <f t="shared" si="0"/>
        <v>922060</v>
      </c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5"/>
      <c r="CA33" s="153">
        <f>750600+12210+159250</f>
        <v>922060</v>
      </c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5"/>
      <c r="CP33" s="153">
        <v>0</v>
      </c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4"/>
      <c r="DC33" s="154"/>
      <c r="DD33" s="155"/>
    </row>
    <row r="34" spans="1:108" s="5" customFormat="1" ht="30" customHeight="1">
      <c r="A34" s="22"/>
      <c r="B34" s="112" t="s">
        <v>38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3"/>
      <c r="AR34" s="150">
        <v>224</v>
      </c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2"/>
      <c r="BI34" s="153">
        <f t="shared" si="0"/>
        <v>0</v>
      </c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5"/>
      <c r="CA34" s="153">
        <v>0</v>
      </c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5"/>
      <c r="CP34" s="153">
        <v>0</v>
      </c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4"/>
      <c r="DB34" s="154"/>
      <c r="DC34" s="154"/>
      <c r="DD34" s="155"/>
    </row>
    <row r="35" spans="1:108" s="5" customFormat="1" ht="30" customHeight="1">
      <c r="A35" s="22"/>
      <c r="B35" s="112" t="s">
        <v>39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3"/>
      <c r="AR35" s="150">
        <v>225</v>
      </c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2"/>
      <c r="BI35" s="153">
        <f t="shared" si="0"/>
        <v>671621</v>
      </c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5"/>
      <c r="CA35" s="153">
        <f>5600+616021+50000</f>
        <v>671621</v>
      </c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  <c r="CN35" s="154"/>
      <c r="CO35" s="155"/>
      <c r="CP35" s="153">
        <v>0</v>
      </c>
      <c r="CQ35" s="154"/>
      <c r="CR35" s="154"/>
      <c r="CS35" s="154"/>
      <c r="CT35" s="154"/>
      <c r="CU35" s="154"/>
      <c r="CV35" s="154"/>
      <c r="CW35" s="154"/>
      <c r="CX35" s="154"/>
      <c r="CY35" s="154"/>
      <c r="CZ35" s="154"/>
      <c r="DA35" s="154"/>
      <c r="DB35" s="154"/>
      <c r="DC35" s="154"/>
      <c r="DD35" s="155"/>
    </row>
    <row r="36" spans="1:108" s="5" customFormat="1" ht="15" customHeight="1">
      <c r="A36" s="22"/>
      <c r="B36" s="112" t="s">
        <v>40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3"/>
      <c r="AR36" s="150">
        <v>226</v>
      </c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2"/>
      <c r="BI36" s="153">
        <f t="shared" si="0"/>
        <v>301428</v>
      </c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5"/>
      <c r="CA36" s="153">
        <f>251428+50000</f>
        <v>301428</v>
      </c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5"/>
      <c r="CP36" s="153">
        <v>0</v>
      </c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5"/>
    </row>
    <row r="37" spans="1:108" s="5" customFormat="1" ht="30" customHeight="1">
      <c r="A37" s="22"/>
      <c r="B37" s="112" t="s">
        <v>44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3"/>
      <c r="AR37" s="150">
        <v>240</v>
      </c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2"/>
      <c r="BI37" s="153">
        <f t="shared" si="0"/>
        <v>0</v>
      </c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5"/>
      <c r="CA37" s="153">
        <v>0</v>
      </c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5"/>
      <c r="CP37" s="153">
        <v>0</v>
      </c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5"/>
    </row>
    <row r="38" spans="1:108" s="5" customFormat="1" ht="15" customHeight="1">
      <c r="A38" s="22"/>
      <c r="B38" s="112" t="s">
        <v>1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3"/>
      <c r="AR38" s="150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2"/>
      <c r="BI38" s="153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5"/>
      <c r="CA38" s="153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4"/>
      <c r="CM38" s="154"/>
      <c r="CN38" s="154"/>
      <c r="CO38" s="155"/>
      <c r="CP38" s="153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5"/>
    </row>
    <row r="39" spans="1:108" s="5" customFormat="1" ht="45" customHeight="1">
      <c r="A39" s="22"/>
      <c r="B39" s="112" t="s">
        <v>64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3"/>
      <c r="AR39" s="150">
        <v>241</v>
      </c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2"/>
      <c r="BI39" s="153">
        <f t="shared" si="0"/>
        <v>0</v>
      </c>
      <c r="BJ39" s="154"/>
      <c r="BK39" s="154"/>
      <c r="BL39" s="154"/>
      <c r="BM39" s="154"/>
      <c r="BN39" s="154"/>
      <c r="BO39" s="154"/>
      <c r="BP39" s="154"/>
      <c r="BQ39" s="154"/>
      <c r="BR39" s="154"/>
      <c r="BS39" s="154"/>
      <c r="BT39" s="154"/>
      <c r="BU39" s="154"/>
      <c r="BV39" s="154"/>
      <c r="BW39" s="154"/>
      <c r="BX39" s="154"/>
      <c r="BY39" s="154"/>
      <c r="BZ39" s="155"/>
      <c r="CA39" s="153">
        <v>0</v>
      </c>
      <c r="CB39" s="154"/>
      <c r="CC39" s="154"/>
      <c r="CD39" s="154"/>
      <c r="CE39" s="154"/>
      <c r="CF39" s="154"/>
      <c r="CG39" s="154"/>
      <c r="CH39" s="154"/>
      <c r="CI39" s="154"/>
      <c r="CJ39" s="154"/>
      <c r="CK39" s="154"/>
      <c r="CL39" s="154"/>
      <c r="CM39" s="154"/>
      <c r="CN39" s="154"/>
      <c r="CO39" s="155"/>
      <c r="CP39" s="153">
        <v>0</v>
      </c>
      <c r="CQ39" s="154"/>
      <c r="CR39" s="154"/>
      <c r="CS39" s="154"/>
      <c r="CT39" s="154"/>
      <c r="CU39" s="154"/>
      <c r="CV39" s="154"/>
      <c r="CW39" s="154"/>
      <c r="CX39" s="154"/>
      <c r="CY39" s="154"/>
      <c r="CZ39" s="154"/>
      <c r="DA39" s="154"/>
      <c r="DB39" s="154"/>
      <c r="DC39" s="154"/>
      <c r="DD39" s="155"/>
    </row>
    <row r="40" spans="1:108" s="5" customFormat="1" ht="15">
      <c r="A40" s="22"/>
      <c r="B40" s="112" t="s">
        <v>61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3"/>
      <c r="AR40" s="150">
        <v>260</v>
      </c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2"/>
      <c r="BI40" s="153">
        <f t="shared" si="0"/>
        <v>0</v>
      </c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5"/>
      <c r="CA40" s="153">
        <v>0</v>
      </c>
      <c r="CB40" s="154"/>
      <c r="CC40" s="154"/>
      <c r="CD40" s="154"/>
      <c r="CE40" s="154"/>
      <c r="CF40" s="154"/>
      <c r="CG40" s="154"/>
      <c r="CH40" s="154"/>
      <c r="CI40" s="154"/>
      <c r="CJ40" s="154"/>
      <c r="CK40" s="154"/>
      <c r="CL40" s="154"/>
      <c r="CM40" s="154"/>
      <c r="CN40" s="154"/>
      <c r="CO40" s="155"/>
      <c r="CP40" s="153">
        <v>0</v>
      </c>
      <c r="CQ40" s="154"/>
      <c r="CR40" s="154"/>
      <c r="CS40" s="154"/>
      <c r="CT40" s="154"/>
      <c r="CU40" s="154"/>
      <c r="CV40" s="154"/>
      <c r="CW40" s="154"/>
      <c r="CX40" s="154"/>
      <c r="CY40" s="154"/>
      <c r="CZ40" s="154"/>
      <c r="DA40" s="154"/>
      <c r="DB40" s="154"/>
      <c r="DC40" s="154"/>
      <c r="DD40" s="155"/>
    </row>
    <row r="41" spans="1:108" s="5" customFormat="1" ht="15">
      <c r="A41" s="22"/>
      <c r="B41" s="112" t="s">
        <v>1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3"/>
      <c r="AR41" s="150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2"/>
      <c r="BI41" s="153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5"/>
      <c r="CA41" s="153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  <c r="CM41" s="154"/>
      <c r="CN41" s="154"/>
      <c r="CO41" s="155"/>
      <c r="CP41" s="153"/>
      <c r="CQ41" s="154"/>
      <c r="CR41" s="154"/>
      <c r="CS41" s="154"/>
      <c r="CT41" s="154"/>
      <c r="CU41" s="154"/>
      <c r="CV41" s="154"/>
      <c r="CW41" s="154"/>
      <c r="CX41" s="154"/>
      <c r="CY41" s="154"/>
      <c r="CZ41" s="154"/>
      <c r="DA41" s="154"/>
      <c r="DB41" s="154"/>
      <c r="DC41" s="154"/>
      <c r="DD41" s="155"/>
    </row>
    <row r="42" spans="1:108" s="5" customFormat="1" ht="30" customHeight="1">
      <c r="A42" s="22"/>
      <c r="B42" s="112" t="s">
        <v>62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3"/>
      <c r="AR42" s="150">
        <v>262</v>
      </c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2"/>
      <c r="BI42" s="153">
        <f t="shared" si="0"/>
        <v>0</v>
      </c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5"/>
      <c r="CA42" s="153">
        <v>0</v>
      </c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  <c r="CN42" s="154"/>
      <c r="CO42" s="155"/>
      <c r="CP42" s="153">
        <v>0</v>
      </c>
      <c r="CQ42" s="154"/>
      <c r="CR42" s="154"/>
      <c r="CS42" s="154"/>
      <c r="CT42" s="154"/>
      <c r="CU42" s="154"/>
      <c r="CV42" s="154"/>
      <c r="CW42" s="154"/>
      <c r="CX42" s="154"/>
      <c r="CY42" s="154"/>
      <c r="CZ42" s="154"/>
      <c r="DA42" s="154"/>
      <c r="DB42" s="154"/>
      <c r="DC42" s="154"/>
      <c r="DD42" s="155"/>
    </row>
    <row r="43" spans="1:108" s="5" customFormat="1" ht="45" customHeight="1">
      <c r="A43" s="22"/>
      <c r="B43" s="112" t="s">
        <v>101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3"/>
      <c r="AR43" s="150">
        <v>263</v>
      </c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2"/>
      <c r="BI43" s="153">
        <f t="shared" si="0"/>
        <v>0</v>
      </c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5"/>
      <c r="CA43" s="153">
        <v>0</v>
      </c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5"/>
      <c r="CP43" s="153">
        <v>0</v>
      </c>
      <c r="CQ43" s="154"/>
      <c r="CR43" s="154"/>
      <c r="CS43" s="154"/>
      <c r="CT43" s="154"/>
      <c r="CU43" s="154"/>
      <c r="CV43" s="154"/>
      <c r="CW43" s="154"/>
      <c r="CX43" s="154"/>
      <c r="CY43" s="154"/>
      <c r="CZ43" s="154"/>
      <c r="DA43" s="154"/>
      <c r="DB43" s="154"/>
      <c r="DC43" s="154"/>
      <c r="DD43" s="155"/>
    </row>
    <row r="44" spans="1:108" s="5" customFormat="1" ht="15">
      <c r="A44" s="22"/>
      <c r="B44" s="112" t="s">
        <v>63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3"/>
      <c r="AR44" s="150">
        <v>290</v>
      </c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2"/>
      <c r="BI44" s="153">
        <f t="shared" si="0"/>
        <v>25912</v>
      </c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4"/>
      <c r="BY44" s="154"/>
      <c r="BZ44" s="155"/>
      <c r="CA44" s="153">
        <f>25912</f>
        <v>25912</v>
      </c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4"/>
      <c r="CM44" s="154"/>
      <c r="CN44" s="154"/>
      <c r="CO44" s="155"/>
      <c r="CP44" s="153">
        <v>0</v>
      </c>
      <c r="CQ44" s="154"/>
      <c r="CR44" s="154"/>
      <c r="CS44" s="154"/>
      <c r="CT44" s="154"/>
      <c r="CU44" s="154"/>
      <c r="CV44" s="154"/>
      <c r="CW44" s="154"/>
      <c r="CX44" s="154"/>
      <c r="CY44" s="154"/>
      <c r="CZ44" s="154"/>
      <c r="DA44" s="154"/>
      <c r="DB44" s="154"/>
      <c r="DC44" s="154"/>
      <c r="DD44" s="155"/>
    </row>
    <row r="45" spans="1:108" s="5" customFormat="1" ht="30" customHeight="1">
      <c r="A45" s="22"/>
      <c r="B45" s="112" t="s">
        <v>24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3"/>
      <c r="AR45" s="150">
        <v>300</v>
      </c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2"/>
      <c r="BI45" s="153">
        <f t="shared" si="0"/>
        <v>573540</v>
      </c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4"/>
      <c r="BY45" s="154"/>
      <c r="BZ45" s="155"/>
      <c r="CA45" s="153">
        <f>CA47+CA48+CA49+CA50</f>
        <v>573540</v>
      </c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54"/>
      <c r="CM45" s="154"/>
      <c r="CN45" s="154"/>
      <c r="CO45" s="155"/>
      <c r="CP45" s="153">
        <v>0</v>
      </c>
      <c r="CQ45" s="154"/>
      <c r="CR45" s="154"/>
      <c r="CS45" s="154"/>
      <c r="CT45" s="154"/>
      <c r="CU45" s="154"/>
      <c r="CV45" s="154"/>
      <c r="CW45" s="154"/>
      <c r="CX45" s="154"/>
      <c r="CY45" s="154"/>
      <c r="CZ45" s="154"/>
      <c r="DA45" s="154"/>
      <c r="DB45" s="154"/>
      <c r="DC45" s="154"/>
      <c r="DD45" s="155"/>
    </row>
    <row r="46" spans="1:108" s="5" customFormat="1" ht="15">
      <c r="A46" s="22"/>
      <c r="B46" s="112" t="s">
        <v>1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3"/>
      <c r="AR46" s="150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2"/>
      <c r="BI46" s="153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4"/>
      <c r="BY46" s="154"/>
      <c r="BZ46" s="155"/>
      <c r="CA46" s="153"/>
      <c r="CB46" s="154"/>
      <c r="CC46" s="154"/>
      <c r="CD46" s="154"/>
      <c r="CE46" s="154"/>
      <c r="CF46" s="154"/>
      <c r="CG46" s="154"/>
      <c r="CH46" s="154"/>
      <c r="CI46" s="154"/>
      <c r="CJ46" s="154"/>
      <c r="CK46" s="154"/>
      <c r="CL46" s="154"/>
      <c r="CM46" s="154"/>
      <c r="CN46" s="154"/>
      <c r="CO46" s="155"/>
      <c r="CP46" s="153"/>
      <c r="CQ46" s="154"/>
      <c r="CR46" s="154"/>
      <c r="CS46" s="154"/>
      <c r="CT46" s="154"/>
      <c r="CU46" s="154"/>
      <c r="CV46" s="154"/>
      <c r="CW46" s="154"/>
      <c r="CX46" s="154"/>
      <c r="CY46" s="154"/>
      <c r="CZ46" s="154"/>
      <c r="DA46" s="154"/>
      <c r="DB46" s="154"/>
      <c r="DC46" s="154"/>
      <c r="DD46" s="155"/>
    </row>
    <row r="47" spans="1:108" s="5" customFormat="1" ht="30" customHeight="1">
      <c r="A47" s="22"/>
      <c r="B47" s="112" t="s">
        <v>41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3"/>
      <c r="AR47" s="150">
        <v>310</v>
      </c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2"/>
      <c r="BI47" s="153">
        <f t="shared" si="0"/>
        <v>251280</v>
      </c>
      <c r="BJ47" s="154"/>
      <c r="BK47" s="154"/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  <c r="BX47" s="154"/>
      <c r="BY47" s="154"/>
      <c r="BZ47" s="155"/>
      <c r="CA47" s="153">
        <f>49980+152800+48500</f>
        <v>251280</v>
      </c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4"/>
      <c r="CM47" s="154"/>
      <c r="CN47" s="154"/>
      <c r="CO47" s="155"/>
      <c r="CP47" s="153">
        <v>0</v>
      </c>
      <c r="CQ47" s="154"/>
      <c r="CR47" s="154"/>
      <c r="CS47" s="154"/>
      <c r="CT47" s="154"/>
      <c r="CU47" s="154"/>
      <c r="CV47" s="154"/>
      <c r="CW47" s="154"/>
      <c r="CX47" s="154"/>
      <c r="CY47" s="154"/>
      <c r="CZ47" s="154"/>
      <c r="DA47" s="154"/>
      <c r="DB47" s="154"/>
      <c r="DC47" s="154"/>
      <c r="DD47" s="155"/>
    </row>
    <row r="48" spans="1:108" s="5" customFormat="1" ht="30" customHeight="1">
      <c r="A48" s="22"/>
      <c r="B48" s="112" t="s">
        <v>102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3"/>
      <c r="AR48" s="150">
        <v>320</v>
      </c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2"/>
      <c r="BI48" s="153">
        <f t="shared" si="0"/>
        <v>0</v>
      </c>
      <c r="BJ48" s="154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  <c r="BX48" s="154"/>
      <c r="BY48" s="154"/>
      <c r="BZ48" s="155"/>
      <c r="CA48" s="153">
        <v>0</v>
      </c>
      <c r="CB48" s="154"/>
      <c r="CC48" s="154"/>
      <c r="CD48" s="154"/>
      <c r="CE48" s="154"/>
      <c r="CF48" s="154"/>
      <c r="CG48" s="154"/>
      <c r="CH48" s="154"/>
      <c r="CI48" s="154"/>
      <c r="CJ48" s="154"/>
      <c r="CK48" s="154"/>
      <c r="CL48" s="154"/>
      <c r="CM48" s="154"/>
      <c r="CN48" s="154"/>
      <c r="CO48" s="155"/>
      <c r="CP48" s="153">
        <v>0</v>
      </c>
      <c r="CQ48" s="154"/>
      <c r="CR48" s="154"/>
      <c r="CS48" s="154"/>
      <c r="CT48" s="154"/>
      <c r="CU48" s="154"/>
      <c r="CV48" s="154"/>
      <c r="CW48" s="154"/>
      <c r="CX48" s="154"/>
      <c r="CY48" s="154"/>
      <c r="CZ48" s="154"/>
      <c r="DA48" s="154"/>
      <c r="DB48" s="154"/>
      <c r="DC48" s="154"/>
      <c r="DD48" s="155"/>
    </row>
    <row r="49" spans="1:108" s="5" customFormat="1" ht="30" customHeight="1">
      <c r="A49" s="22"/>
      <c r="B49" s="112" t="s">
        <v>103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3"/>
      <c r="AR49" s="150">
        <v>330</v>
      </c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2"/>
      <c r="BI49" s="153">
        <f t="shared" si="0"/>
        <v>0</v>
      </c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5"/>
      <c r="CA49" s="153">
        <v>0</v>
      </c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  <c r="CM49" s="154"/>
      <c r="CN49" s="154"/>
      <c r="CO49" s="155"/>
      <c r="CP49" s="153">
        <v>0</v>
      </c>
      <c r="CQ49" s="154"/>
      <c r="CR49" s="154"/>
      <c r="CS49" s="154"/>
      <c r="CT49" s="154"/>
      <c r="CU49" s="154"/>
      <c r="CV49" s="154"/>
      <c r="CW49" s="154"/>
      <c r="CX49" s="154"/>
      <c r="CY49" s="154"/>
      <c r="CZ49" s="154"/>
      <c r="DA49" s="154"/>
      <c r="DB49" s="154"/>
      <c r="DC49" s="154"/>
      <c r="DD49" s="155"/>
    </row>
    <row r="50" spans="1:108" s="5" customFormat="1" ht="30" customHeight="1">
      <c r="A50" s="22"/>
      <c r="B50" s="112" t="s">
        <v>42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3"/>
      <c r="AR50" s="150">
        <v>340</v>
      </c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2"/>
      <c r="BI50" s="153">
        <f t="shared" si="0"/>
        <v>322260</v>
      </c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  <c r="BX50" s="154"/>
      <c r="BY50" s="154"/>
      <c r="BZ50" s="155"/>
      <c r="CA50" s="153">
        <f>59000+263260</f>
        <v>322260</v>
      </c>
      <c r="CB50" s="154"/>
      <c r="CC50" s="154"/>
      <c r="CD50" s="154"/>
      <c r="CE50" s="154"/>
      <c r="CF50" s="154"/>
      <c r="CG50" s="154"/>
      <c r="CH50" s="154"/>
      <c r="CI50" s="154"/>
      <c r="CJ50" s="154"/>
      <c r="CK50" s="154"/>
      <c r="CL50" s="154"/>
      <c r="CM50" s="154"/>
      <c r="CN50" s="154"/>
      <c r="CO50" s="155"/>
      <c r="CP50" s="153">
        <v>0</v>
      </c>
      <c r="CQ50" s="154"/>
      <c r="CR50" s="154"/>
      <c r="CS50" s="154"/>
      <c r="CT50" s="154"/>
      <c r="CU50" s="154"/>
      <c r="CV50" s="154"/>
      <c r="CW50" s="154"/>
      <c r="CX50" s="154"/>
      <c r="CY50" s="154"/>
      <c r="CZ50" s="154"/>
      <c r="DA50" s="154"/>
      <c r="DB50" s="154"/>
      <c r="DC50" s="154"/>
      <c r="DD50" s="155"/>
    </row>
    <row r="51" spans="1:108" s="5" customFormat="1" ht="30" customHeight="1">
      <c r="A51" s="22"/>
      <c r="B51" s="112" t="s">
        <v>125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3"/>
      <c r="AR51" s="150">
        <v>500</v>
      </c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2"/>
      <c r="BI51" s="153">
        <f t="shared" si="0"/>
        <v>0</v>
      </c>
      <c r="BJ51" s="154"/>
      <c r="BK51" s="154"/>
      <c r="BL51" s="154"/>
      <c r="BM51" s="154"/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  <c r="BX51" s="154"/>
      <c r="BY51" s="154"/>
      <c r="BZ51" s="155"/>
      <c r="CA51" s="153">
        <v>0</v>
      </c>
      <c r="CB51" s="154"/>
      <c r="CC51" s="154"/>
      <c r="CD51" s="154"/>
      <c r="CE51" s="154"/>
      <c r="CF51" s="154"/>
      <c r="CG51" s="154"/>
      <c r="CH51" s="154"/>
      <c r="CI51" s="154"/>
      <c r="CJ51" s="154"/>
      <c r="CK51" s="154"/>
      <c r="CL51" s="154"/>
      <c r="CM51" s="154"/>
      <c r="CN51" s="154"/>
      <c r="CO51" s="155"/>
      <c r="CP51" s="153">
        <v>0</v>
      </c>
      <c r="CQ51" s="154"/>
      <c r="CR51" s="154"/>
      <c r="CS51" s="154"/>
      <c r="CT51" s="154"/>
      <c r="CU51" s="154"/>
      <c r="CV51" s="154"/>
      <c r="CW51" s="154"/>
      <c r="CX51" s="154"/>
      <c r="CY51" s="154"/>
      <c r="CZ51" s="154"/>
      <c r="DA51" s="154"/>
      <c r="DB51" s="154"/>
      <c r="DC51" s="154"/>
      <c r="DD51" s="155"/>
    </row>
    <row r="52" spans="1:108" s="5" customFormat="1" ht="15">
      <c r="A52" s="22"/>
      <c r="B52" s="112" t="s">
        <v>1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3"/>
      <c r="AR52" s="150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2"/>
      <c r="BI52" s="153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  <c r="BX52" s="154"/>
      <c r="BY52" s="154"/>
      <c r="BZ52" s="155"/>
      <c r="CA52" s="153"/>
      <c r="CB52" s="154"/>
      <c r="CC52" s="154"/>
      <c r="CD52" s="154"/>
      <c r="CE52" s="154"/>
      <c r="CF52" s="154"/>
      <c r="CG52" s="154"/>
      <c r="CH52" s="154"/>
      <c r="CI52" s="154"/>
      <c r="CJ52" s="154"/>
      <c r="CK52" s="154"/>
      <c r="CL52" s="154"/>
      <c r="CM52" s="154"/>
      <c r="CN52" s="154"/>
      <c r="CO52" s="155"/>
      <c r="CP52" s="153"/>
      <c r="CQ52" s="154"/>
      <c r="CR52" s="154"/>
      <c r="CS52" s="154"/>
      <c r="CT52" s="154"/>
      <c r="CU52" s="154"/>
      <c r="CV52" s="154"/>
      <c r="CW52" s="154"/>
      <c r="CX52" s="154"/>
      <c r="CY52" s="154"/>
      <c r="CZ52" s="154"/>
      <c r="DA52" s="154"/>
      <c r="DB52" s="154"/>
      <c r="DC52" s="154"/>
      <c r="DD52" s="155"/>
    </row>
    <row r="53" spans="1:108" s="5" customFormat="1" ht="30" customHeight="1">
      <c r="A53" s="22"/>
      <c r="B53" s="112" t="s">
        <v>110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3"/>
      <c r="AR53" s="150">
        <v>520</v>
      </c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2"/>
      <c r="BI53" s="153">
        <f t="shared" si="0"/>
        <v>0</v>
      </c>
      <c r="BJ53" s="154"/>
      <c r="BK53" s="154"/>
      <c r="BL53" s="154"/>
      <c r="BM53" s="154"/>
      <c r="BN53" s="154"/>
      <c r="BO53" s="154"/>
      <c r="BP53" s="154"/>
      <c r="BQ53" s="154"/>
      <c r="BR53" s="154"/>
      <c r="BS53" s="154"/>
      <c r="BT53" s="154"/>
      <c r="BU53" s="154"/>
      <c r="BV53" s="154"/>
      <c r="BW53" s="154"/>
      <c r="BX53" s="154"/>
      <c r="BY53" s="154"/>
      <c r="BZ53" s="155"/>
      <c r="CA53" s="153">
        <v>0</v>
      </c>
      <c r="CB53" s="154"/>
      <c r="CC53" s="154"/>
      <c r="CD53" s="154"/>
      <c r="CE53" s="154"/>
      <c r="CF53" s="154"/>
      <c r="CG53" s="154"/>
      <c r="CH53" s="154"/>
      <c r="CI53" s="154"/>
      <c r="CJ53" s="154"/>
      <c r="CK53" s="154"/>
      <c r="CL53" s="154"/>
      <c r="CM53" s="154"/>
      <c r="CN53" s="154"/>
      <c r="CO53" s="155"/>
      <c r="CP53" s="153">
        <v>0</v>
      </c>
      <c r="CQ53" s="154"/>
      <c r="CR53" s="154"/>
      <c r="CS53" s="154"/>
      <c r="CT53" s="154"/>
      <c r="CU53" s="154"/>
      <c r="CV53" s="154"/>
      <c r="CW53" s="154"/>
      <c r="CX53" s="154"/>
      <c r="CY53" s="154"/>
      <c r="CZ53" s="154"/>
      <c r="DA53" s="154"/>
      <c r="DB53" s="154"/>
      <c r="DC53" s="154"/>
      <c r="DD53" s="155"/>
    </row>
    <row r="54" spans="1:108" s="5" customFormat="1" ht="30" customHeight="1">
      <c r="A54" s="22"/>
      <c r="B54" s="112" t="s">
        <v>111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3"/>
      <c r="AR54" s="150">
        <v>530</v>
      </c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2"/>
      <c r="BI54" s="153">
        <f t="shared" si="0"/>
        <v>0</v>
      </c>
      <c r="BJ54" s="154"/>
      <c r="BK54" s="154"/>
      <c r="BL54" s="154"/>
      <c r="BM54" s="154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  <c r="BX54" s="154"/>
      <c r="BY54" s="154"/>
      <c r="BZ54" s="155"/>
      <c r="CA54" s="153">
        <v>0</v>
      </c>
      <c r="CB54" s="154"/>
      <c r="CC54" s="154"/>
      <c r="CD54" s="154"/>
      <c r="CE54" s="154"/>
      <c r="CF54" s="154"/>
      <c r="CG54" s="154"/>
      <c r="CH54" s="154"/>
      <c r="CI54" s="154"/>
      <c r="CJ54" s="154"/>
      <c r="CK54" s="154"/>
      <c r="CL54" s="154"/>
      <c r="CM54" s="154"/>
      <c r="CN54" s="154"/>
      <c r="CO54" s="155"/>
      <c r="CP54" s="153">
        <v>0</v>
      </c>
      <c r="CQ54" s="154"/>
      <c r="CR54" s="154"/>
      <c r="CS54" s="154"/>
      <c r="CT54" s="154"/>
      <c r="CU54" s="154"/>
      <c r="CV54" s="154"/>
      <c r="CW54" s="154"/>
      <c r="CX54" s="154"/>
      <c r="CY54" s="154"/>
      <c r="CZ54" s="154"/>
      <c r="DA54" s="154"/>
      <c r="DB54" s="154"/>
      <c r="DC54" s="154"/>
      <c r="DD54" s="155"/>
    </row>
    <row r="55" spans="1:108" s="5" customFormat="1" ht="15">
      <c r="A55" s="22"/>
      <c r="B55" s="177" t="s">
        <v>25</v>
      </c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8"/>
      <c r="AR55" s="150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2"/>
      <c r="BI55" s="153"/>
      <c r="BJ55" s="154"/>
      <c r="BK55" s="154"/>
      <c r="BL55" s="154"/>
      <c r="BM55" s="154"/>
      <c r="BN55" s="154"/>
      <c r="BO55" s="154"/>
      <c r="BP55" s="154"/>
      <c r="BQ55" s="154"/>
      <c r="BR55" s="154"/>
      <c r="BS55" s="154"/>
      <c r="BT55" s="154"/>
      <c r="BU55" s="154"/>
      <c r="BV55" s="154"/>
      <c r="BW55" s="154"/>
      <c r="BX55" s="154"/>
      <c r="BY55" s="154"/>
      <c r="BZ55" s="155"/>
      <c r="CA55" s="153"/>
      <c r="CB55" s="154"/>
      <c r="CC55" s="154"/>
      <c r="CD55" s="154"/>
      <c r="CE55" s="154"/>
      <c r="CF55" s="154"/>
      <c r="CG55" s="154"/>
      <c r="CH55" s="154"/>
      <c r="CI55" s="154"/>
      <c r="CJ55" s="154"/>
      <c r="CK55" s="154"/>
      <c r="CL55" s="154"/>
      <c r="CM55" s="154"/>
      <c r="CN55" s="154"/>
      <c r="CO55" s="155"/>
      <c r="CP55" s="153"/>
      <c r="CQ55" s="154"/>
      <c r="CR55" s="154"/>
      <c r="CS55" s="154"/>
      <c r="CT55" s="154"/>
      <c r="CU55" s="154"/>
      <c r="CV55" s="154"/>
      <c r="CW55" s="154"/>
      <c r="CX55" s="154"/>
      <c r="CY55" s="154"/>
      <c r="CZ55" s="154"/>
      <c r="DA55" s="154"/>
      <c r="DB55" s="154"/>
      <c r="DC55" s="154"/>
      <c r="DD55" s="155"/>
    </row>
    <row r="56" spans="1:108" s="5" customFormat="1" ht="15">
      <c r="A56" s="22"/>
      <c r="B56" s="112" t="s">
        <v>26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3"/>
      <c r="AR56" s="150" t="s">
        <v>21</v>
      </c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2"/>
      <c r="BI56" s="153">
        <f t="shared" si="0"/>
        <v>0</v>
      </c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  <c r="BT56" s="154"/>
      <c r="BU56" s="154"/>
      <c r="BV56" s="154"/>
      <c r="BW56" s="154"/>
      <c r="BX56" s="154"/>
      <c r="BY56" s="154"/>
      <c r="BZ56" s="155"/>
      <c r="CA56" s="153">
        <v>0</v>
      </c>
      <c r="CB56" s="154"/>
      <c r="CC56" s="154"/>
      <c r="CD56" s="154"/>
      <c r="CE56" s="154"/>
      <c r="CF56" s="154"/>
      <c r="CG56" s="154"/>
      <c r="CH56" s="154"/>
      <c r="CI56" s="154"/>
      <c r="CJ56" s="154"/>
      <c r="CK56" s="154"/>
      <c r="CL56" s="154"/>
      <c r="CM56" s="154"/>
      <c r="CN56" s="154"/>
      <c r="CO56" s="155"/>
      <c r="CP56" s="153">
        <v>0</v>
      </c>
      <c r="CQ56" s="154"/>
      <c r="CR56" s="154"/>
      <c r="CS56" s="154"/>
      <c r="CT56" s="154"/>
      <c r="CU56" s="154"/>
      <c r="CV56" s="154"/>
      <c r="CW56" s="154"/>
      <c r="CX56" s="154"/>
      <c r="CY56" s="154"/>
      <c r="CZ56" s="154"/>
      <c r="DA56" s="154"/>
      <c r="DB56" s="154"/>
      <c r="DC56" s="154"/>
      <c r="DD56" s="155"/>
    </row>
  </sheetData>
  <sheetProtection/>
  <mergeCells count="262">
    <mergeCell ref="CP18:DD18"/>
    <mergeCell ref="CA16:CO16"/>
    <mergeCell ref="CA14:CO14"/>
    <mergeCell ref="BI15:BZ15"/>
    <mergeCell ref="CP14:DD14"/>
    <mergeCell ref="CP15:DD15"/>
    <mergeCell ref="CP16:DD16"/>
    <mergeCell ref="CP17:DD17"/>
    <mergeCell ref="BI14:BZ14"/>
    <mergeCell ref="BI16:BZ16"/>
    <mergeCell ref="CP12:DD12"/>
    <mergeCell ref="CP11:DD11"/>
    <mergeCell ref="BI7:BZ7"/>
    <mergeCell ref="AR8:BH8"/>
    <mergeCell ref="CA8:CO8"/>
    <mergeCell ref="BI8:BZ8"/>
    <mergeCell ref="BI12:BZ12"/>
    <mergeCell ref="AR12:BH12"/>
    <mergeCell ref="CA12:CO12"/>
    <mergeCell ref="B8:AQ8"/>
    <mergeCell ref="AR6:BH6"/>
    <mergeCell ref="B9:AQ9"/>
    <mergeCell ref="B11:AQ11"/>
    <mergeCell ref="CP8:DD8"/>
    <mergeCell ref="CP9:DD9"/>
    <mergeCell ref="CP10:DD10"/>
    <mergeCell ref="CA6:CO6"/>
    <mergeCell ref="CA7:CO7"/>
    <mergeCell ref="B6:AQ6"/>
    <mergeCell ref="CA40:CO40"/>
    <mergeCell ref="B41:AQ41"/>
    <mergeCell ref="BI13:BZ13"/>
    <mergeCell ref="BI11:BZ11"/>
    <mergeCell ref="CA11:CO11"/>
    <mergeCell ref="AR18:BH18"/>
    <mergeCell ref="CA13:CO13"/>
    <mergeCell ref="AR13:BH13"/>
    <mergeCell ref="CA18:CO18"/>
    <mergeCell ref="AR20:BH20"/>
    <mergeCell ref="B56:AQ56"/>
    <mergeCell ref="AR56:BH56"/>
    <mergeCell ref="CA56:CO56"/>
    <mergeCell ref="B39:AQ39"/>
    <mergeCell ref="AR39:BH39"/>
    <mergeCell ref="CA39:CO39"/>
    <mergeCell ref="AR43:BH43"/>
    <mergeCell ref="B40:AQ40"/>
    <mergeCell ref="CA55:CO55"/>
    <mergeCell ref="B44:AQ44"/>
    <mergeCell ref="CA5:CO5"/>
    <mergeCell ref="AR41:BH41"/>
    <mergeCell ref="CA41:CO41"/>
    <mergeCell ref="B7:AQ7"/>
    <mergeCell ref="AR7:BH7"/>
    <mergeCell ref="B21:AQ21"/>
    <mergeCell ref="B16:AQ16"/>
    <mergeCell ref="B14:AQ14"/>
    <mergeCell ref="AR21:BH21"/>
    <mergeCell ref="AR40:BH40"/>
    <mergeCell ref="B55:AQ55"/>
    <mergeCell ref="AR55:BH55"/>
    <mergeCell ref="CA45:CO45"/>
    <mergeCell ref="B15:AQ15"/>
    <mergeCell ref="AR15:BH15"/>
    <mergeCell ref="CA15:CO15"/>
    <mergeCell ref="AR17:BH17"/>
    <mergeCell ref="CA17:CO17"/>
    <mergeCell ref="B27:AQ27"/>
    <mergeCell ref="B19:AQ19"/>
    <mergeCell ref="B13:AQ13"/>
    <mergeCell ref="AR19:BH19"/>
    <mergeCell ref="AR16:BH16"/>
    <mergeCell ref="B18:AQ18"/>
    <mergeCell ref="AR14:BH14"/>
    <mergeCell ref="B20:AQ20"/>
    <mergeCell ref="B22:AQ22"/>
    <mergeCell ref="AR22:BH22"/>
    <mergeCell ref="BI23:BZ23"/>
    <mergeCell ref="B26:AQ26"/>
    <mergeCell ref="AR26:BH26"/>
    <mergeCell ref="BI24:BZ24"/>
    <mergeCell ref="BI25:BZ25"/>
    <mergeCell ref="BI26:BZ26"/>
    <mergeCell ref="AR25:BH25"/>
    <mergeCell ref="B25:AQ25"/>
    <mergeCell ref="B24:AQ24"/>
    <mergeCell ref="AR24:BH24"/>
    <mergeCell ref="CA24:CO24"/>
    <mergeCell ref="B23:AQ23"/>
    <mergeCell ref="AR23:BH23"/>
    <mergeCell ref="CA23:CO23"/>
    <mergeCell ref="B29:AQ29"/>
    <mergeCell ref="AR29:BH29"/>
    <mergeCell ref="CA29:CO29"/>
    <mergeCell ref="BI30:BZ30"/>
    <mergeCell ref="BI29:BZ29"/>
    <mergeCell ref="B28:AQ28"/>
    <mergeCell ref="BI28:BZ28"/>
    <mergeCell ref="AR28:BH28"/>
    <mergeCell ref="CA28:CO28"/>
    <mergeCell ref="B31:AQ31"/>
    <mergeCell ref="AR31:BH31"/>
    <mergeCell ref="CA31:CO31"/>
    <mergeCell ref="BI31:BZ31"/>
    <mergeCell ref="BI32:BZ32"/>
    <mergeCell ref="B30:AQ30"/>
    <mergeCell ref="AR30:BH30"/>
    <mergeCell ref="CA30:CO30"/>
    <mergeCell ref="B33:AQ33"/>
    <mergeCell ref="AR33:BH33"/>
    <mergeCell ref="CA33:CO33"/>
    <mergeCell ref="BI33:BZ33"/>
    <mergeCell ref="BI34:BZ34"/>
    <mergeCell ref="B32:AQ32"/>
    <mergeCell ref="AR32:BH32"/>
    <mergeCell ref="CA32:CO32"/>
    <mergeCell ref="B36:AQ36"/>
    <mergeCell ref="AR36:BH36"/>
    <mergeCell ref="CA36:CO36"/>
    <mergeCell ref="B34:AQ34"/>
    <mergeCell ref="AR34:BH34"/>
    <mergeCell ref="CA34:CO34"/>
    <mergeCell ref="B35:AQ35"/>
    <mergeCell ref="AR35:BH35"/>
    <mergeCell ref="CA35:CO35"/>
    <mergeCell ref="BI35:BZ35"/>
    <mergeCell ref="B38:AQ38"/>
    <mergeCell ref="AR38:BH38"/>
    <mergeCell ref="CA38:CO38"/>
    <mergeCell ref="B37:AQ37"/>
    <mergeCell ref="AR37:BH37"/>
    <mergeCell ref="CA37:CO37"/>
    <mergeCell ref="BI37:BZ37"/>
    <mergeCell ref="AR44:BH44"/>
    <mergeCell ref="B42:AQ42"/>
    <mergeCell ref="AR42:BH42"/>
    <mergeCell ref="CA42:CO42"/>
    <mergeCell ref="B45:AQ45"/>
    <mergeCell ref="B43:AQ43"/>
    <mergeCell ref="AR45:BH45"/>
    <mergeCell ref="BI43:BZ43"/>
    <mergeCell ref="CA44:CO44"/>
    <mergeCell ref="CP13:DD13"/>
    <mergeCell ref="B12:AQ12"/>
    <mergeCell ref="CA10:CO10"/>
    <mergeCell ref="AR9:BH9"/>
    <mergeCell ref="CA9:CO9"/>
    <mergeCell ref="B10:AQ10"/>
    <mergeCell ref="AR10:BH10"/>
    <mergeCell ref="BI9:BZ9"/>
    <mergeCell ref="AR11:BH11"/>
    <mergeCell ref="BI10:BZ10"/>
    <mergeCell ref="CA51:CO51"/>
    <mergeCell ref="CA50:CO50"/>
    <mergeCell ref="BI49:BZ49"/>
    <mergeCell ref="CA52:CO52"/>
    <mergeCell ref="A4:AQ5"/>
    <mergeCell ref="AR4:BH5"/>
    <mergeCell ref="BI6:BZ6"/>
    <mergeCell ref="B46:AQ46"/>
    <mergeCell ref="AR46:BH46"/>
    <mergeCell ref="CA46:CO46"/>
    <mergeCell ref="BI21:BZ21"/>
    <mergeCell ref="BI17:BZ17"/>
    <mergeCell ref="BI20:BZ20"/>
    <mergeCell ref="BI18:BZ18"/>
    <mergeCell ref="BI19:BZ19"/>
    <mergeCell ref="BI56:BZ56"/>
    <mergeCell ref="BI55:BZ55"/>
    <mergeCell ref="BI42:BZ42"/>
    <mergeCell ref="BI44:BZ44"/>
    <mergeCell ref="BI45:BZ45"/>
    <mergeCell ref="CA21:CO21"/>
    <mergeCell ref="BI40:BZ40"/>
    <mergeCell ref="CP36:DD36"/>
    <mergeCell ref="CA22:CO22"/>
    <mergeCell ref="CP29:DD29"/>
    <mergeCell ref="CA26:CO26"/>
    <mergeCell ref="CP30:DD30"/>
    <mergeCell ref="CP31:DD31"/>
    <mergeCell ref="CP32:DD32"/>
    <mergeCell ref="BI22:BZ22"/>
    <mergeCell ref="BI36:BZ36"/>
    <mergeCell ref="CP33:DD33"/>
    <mergeCell ref="CP34:DD34"/>
    <mergeCell ref="CP35:DD35"/>
    <mergeCell ref="BI38:BZ38"/>
    <mergeCell ref="BI27:BZ27"/>
    <mergeCell ref="BI41:BZ41"/>
    <mergeCell ref="BI4:BZ5"/>
    <mergeCell ref="CP5:DD5"/>
    <mergeCell ref="CP6:DD6"/>
    <mergeCell ref="CP7:DD7"/>
    <mergeCell ref="CA4:DD4"/>
    <mergeCell ref="CP20:DD20"/>
    <mergeCell ref="CA19:CO19"/>
    <mergeCell ref="CP19:DD19"/>
    <mergeCell ref="BI39:BZ39"/>
    <mergeCell ref="CP42:DD42"/>
    <mergeCell ref="CP38:DD38"/>
    <mergeCell ref="CP39:DD39"/>
    <mergeCell ref="CP40:DD40"/>
    <mergeCell ref="CP48:DD48"/>
    <mergeCell ref="CP46:DD46"/>
    <mergeCell ref="CP47:DD47"/>
    <mergeCell ref="CP44:DD44"/>
    <mergeCell ref="CP41:DD41"/>
    <mergeCell ref="CP55:DD55"/>
    <mergeCell ref="CP56:DD56"/>
    <mergeCell ref="CP49:DD49"/>
    <mergeCell ref="CP54:DD54"/>
    <mergeCell ref="CP53:DD53"/>
    <mergeCell ref="CP51:DD51"/>
    <mergeCell ref="CP50:DD50"/>
    <mergeCell ref="CA47:CO47"/>
    <mergeCell ref="CP21:DD21"/>
    <mergeCell ref="CP22:DD22"/>
    <mergeCell ref="CA20:CO20"/>
    <mergeCell ref="CA43:CO43"/>
    <mergeCell ref="CP37:DD37"/>
    <mergeCell ref="CP23:DD23"/>
    <mergeCell ref="CP24:DD24"/>
    <mergeCell ref="CP28:DD28"/>
    <mergeCell ref="CP43:DD43"/>
    <mergeCell ref="B50:AQ50"/>
    <mergeCell ref="BI51:BZ51"/>
    <mergeCell ref="AR49:BH49"/>
    <mergeCell ref="AR27:BH27"/>
    <mergeCell ref="CA25:CO25"/>
    <mergeCell ref="CP25:DD25"/>
    <mergeCell ref="CP26:DD26"/>
    <mergeCell ref="CP27:DD27"/>
    <mergeCell ref="CA27:CO27"/>
    <mergeCell ref="CP45:DD45"/>
    <mergeCell ref="AR50:BH50"/>
    <mergeCell ref="AR52:BH52"/>
    <mergeCell ref="BI52:BZ52"/>
    <mergeCell ref="B52:AQ52"/>
    <mergeCell ref="CA49:CO49"/>
    <mergeCell ref="BI46:BZ46"/>
    <mergeCell ref="BI47:BZ47"/>
    <mergeCell ref="CA48:CO48"/>
    <mergeCell ref="B47:AQ47"/>
    <mergeCell ref="AR47:BH47"/>
    <mergeCell ref="A2:DD2"/>
    <mergeCell ref="B17:AQ17"/>
    <mergeCell ref="CP52:DD52"/>
    <mergeCell ref="B48:AQ48"/>
    <mergeCell ref="AR48:BH48"/>
    <mergeCell ref="BI48:BZ48"/>
    <mergeCell ref="B49:AQ49"/>
    <mergeCell ref="B51:AQ51"/>
    <mergeCell ref="AR51:BH51"/>
    <mergeCell ref="BI50:BZ50"/>
    <mergeCell ref="B53:AQ53"/>
    <mergeCell ref="AR53:BH53"/>
    <mergeCell ref="CA53:CO53"/>
    <mergeCell ref="B54:AQ54"/>
    <mergeCell ref="AR54:BH54"/>
    <mergeCell ref="BI54:BZ54"/>
    <mergeCell ref="CA54:CO54"/>
    <mergeCell ref="BI53:BZ5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F27"/>
  <sheetViews>
    <sheetView zoomScaleSheetLayoutView="100" workbookViewId="0" topLeftCell="A1">
      <selection activeCell="CS24" sqref="CR23:CS24"/>
    </sheetView>
  </sheetViews>
  <sheetFormatPr defaultColWidth="0.875" defaultRowHeight="12.75"/>
  <cols>
    <col min="1" max="16384" width="0.875" style="1" customWidth="1"/>
  </cols>
  <sheetData>
    <row r="1" ht="3" customHeight="1"/>
    <row r="2" spans="1:108" s="5" customFormat="1" ht="30" customHeight="1">
      <c r="A2" s="197" t="s">
        <v>150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  <c r="CV2" s="198"/>
      <c r="CW2" s="198"/>
      <c r="CX2" s="198"/>
      <c r="CY2" s="198"/>
      <c r="CZ2" s="198"/>
      <c r="DA2" s="198"/>
      <c r="DB2" s="198"/>
      <c r="DC2" s="198"/>
      <c r="DD2" s="199"/>
    </row>
    <row r="3" spans="1:108" s="5" customFormat="1" ht="30" customHeight="1">
      <c r="A3" s="165" t="s">
        <v>126</v>
      </c>
      <c r="B3" s="163"/>
      <c r="C3" s="163"/>
      <c r="D3" s="163"/>
      <c r="E3" s="163"/>
      <c r="F3" s="163"/>
      <c r="G3" s="163"/>
      <c r="H3" s="164"/>
      <c r="I3" s="165" t="s">
        <v>120</v>
      </c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4"/>
      <c r="AR3" s="165" t="s">
        <v>121</v>
      </c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4"/>
      <c r="CA3" s="165" t="s">
        <v>122</v>
      </c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4"/>
      <c r="CP3" s="165" t="s">
        <v>123</v>
      </c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4"/>
    </row>
    <row r="4" spans="1:108" s="5" customFormat="1" ht="15">
      <c r="A4" s="190"/>
      <c r="B4" s="191"/>
      <c r="C4" s="191"/>
      <c r="D4" s="191"/>
      <c r="E4" s="191"/>
      <c r="F4" s="191"/>
      <c r="G4" s="191"/>
      <c r="H4" s="192"/>
      <c r="I4" s="193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3"/>
      <c r="AR4" s="193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3"/>
      <c r="CA4" s="150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2"/>
      <c r="CP4" s="150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2"/>
    </row>
    <row r="5" spans="1:108" s="5" customFormat="1" ht="15">
      <c r="A5" s="190"/>
      <c r="B5" s="191"/>
      <c r="C5" s="191"/>
      <c r="D5" s="191"/>
      <c r="E5" s="191"/>
      <c r="F5" s="191"/>
      <c r="G5" s="191"/>
      <c r="H5" s="192"/>
      <c r="I5" s="193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3"/>
      <c r="AR5" s="193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3"/>
      <c r="CA5" s="150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2"/>
      <c r="CP5" s="150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2"/>
    </row>
    <row r="6" spans="1:55" s="5" customFormat="1" ht="24.75" customHeight="1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108" ht="15" customHeight="1">
      <c r="A7" s="5"/>
      <c r="B7" s="5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" customHeight="1">
      <c r="A8" s="5" t="s">
        <v>170</v>
      </c>
      <c r="B8" s="5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 t="s">
        <v>172</v>
      </c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</row>
    <row r="9" spans="1:108" s="2" customFormat="1" ht="12">
      <c r="A9" s="25"/>
      <c r="B9" s="25"/>
      <c r="BD9" s="194" t="s">
        <v>13</v>
      </c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 t="s">
        <v>14</v>
      </c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</row>
    <row r="10" spans="1:108" ht="15" hidden="1">
      <c r="A10" s="5" t="s">
        <v>117</v>
      </c>
      <c r="B10" s="5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</row>
    <row r="11" spans="1:55" ht="15" hidden="1">
      <c r="A11" s="5" t="s">
        <v>130</v>
      </c>
      <c r="B11" s="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</row>
    <row r="12" spans="1:108" ht="15" customHeight="1" hidden="1">
      <c r="A12" s="5"/>
      <c r="B12" s="5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</row>
    <row r="13" spans="1:108" s="2" customFormat="1" ht="12" hidden="1">
      <c r="A13" s="25"/>
      <c r="B13" s="25"/>
      <c r="BD13" s="194" t="s">
        <v>13</v>
      </c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 t="s">
        <v>14</v>
      </c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</row>
    <row r="14" spans="1:2" ht="15" customHeight="1">
      <c r="A14" s="5"/>
      <c r="B14" s="5"/>
    </row>
    <row r="15" spans="1:108" ht="15" customHeight="1">
      <c r="A15" s="5" t="s">
        <v>167</v>
      </c>
      <c r="B15" s="5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 t="s">
        <v>171</v>
      </c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/>
    </row>
    <row r="16" spans="1:108" s="2" customFormat="1" ht="12">
      <c r="A16" s="25" t="s">
        <v>168</v>
      </c>
      <c r="B16" s="25"/>
      <c r="BD16" s="194" t="s">
        <v>13</v>
      </c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 t="s">
        <v>14</v>
      </c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</row>
    <row r="17" spans="1:2" ht="15">
      <c r="A17" s="5"/>
      <c r="B17" s="5"/>
    </row>
    <row r="18" spans="1:108" ht="15" customHeight="1">
      <c r="A18" s="5" t="s">
        <v>112</v>
      </c>
      <c r="B18" s="5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 t="s">
        <v>177</v>
      </c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6"/>
    </row>
    <row r="19" spans="1:108" s="2" customFormat="1" ht="12" customHeight="1">
      <c r="A19" s="25"/>
      <c r="B19" s="25"/>
      <c r="BD19" s="194" t="s">
        <v>13</v>
      </c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 t="s">
        <v>14</v>
      </c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</row>
    <row r="20" spans="1:35" ht="15">
      <c r="A20" s="5" t="s">
        <v>113</v>
      </c>
      <c r="B20" s="5"/>
      <c r="G20" s="195" t="s">
        <v>176</v>
      </c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</row>
    <row r="21" ht="24.75" customHeight="1"/>
    <row r="22" spans="2:36" ht="15" customHeight="1">
      <c r="B22" s="11" t="s">
        <v>2</v>
      </c>
      <c r="C22" s="188"/>
      <c r="D22" s="188"/>
      <c r="E22" s="188"/>
      <c r="F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200"/>
      <c r="AC22" s="200"/>
      <c r="AD22" s="200"/>
      <c r="AE22" s="200"/>
      <c r="AF22" s="195"/>
      <c r="AG22" s="195"/>
      <c r="AH22" s="195"/>
      <c r="AI22" s="195"/>
      <c r="AJ22" s="1" t="s">
        <v>3</v>
      </c>
    </row>
    <row r="23" ht="3" customHeight="1"/>
    <row r="26" spans="1:110" ht="15.75" customHeight="1">
      <c r="A26" s="189" t="s">
        <v>139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89"/>
      <c r="CM26" s="189"/>
      <c r="CN26" s="189"/>
      <c r="CO26" s="189"/>
      <c r="CP26" s="189"/>
      <c r="CQ26" s="189"/>
      <c r="CR26" s="189"/>
      <c r="CS26" s="189"/>
      <c r="CT26" s="189"/>
      <c r="CU26" s="189"/>
      <c r="CV26" s="189"/>
      <c r="CW26" s="189"/>
      <c r="CX26" s="189"/>
      <c r="CY26" s="189"/>
      <c r="CZ26" s="189"/>
      <c r="DA26" s="189"/>
      <c r="DB26" s="189"/>
      <c r="DC26" s="189"/>
      <c r="DD26" s="189"/>
      <c r="DE26" s="189"/>
      <c r="DF26" s="189"/>
    </row>
    <row r="27" spans="1:110" ht="15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  <c r="CC27" s="189"/>
      <c r="CD27" s="189"/>
      <c r="CE27" s="189"/>
      <c r="CF27" s="189"/>
      <c r="CG27" s="189"/>
      <c r="CH27" s="189"/>
      <c r="CI27" s="189"/>
      <c r="CJ27" s="189"/>
      <c r="CK27" s="189"/>
      <c r="CL27" s="189"/>
      <c r="CM27" s="189"/>
      <c r="CN27" s="189"/>
      <c r="CO27" s="189"/>
      <c r="CP27" s="189"/>
      <c r="CQ27" s="189"/>
      <c r="CR27" s="189"/>
      <c r="CS27" s="189"/>
      <c r="CT27" s="189"/>
      <c r="CU27" s="189"/>
      <c r="CV27" s="189"/>
      <c r="CW27" s="189"/>
      <c r="CX27" s="189"/>
      <c r="CY27" s="189"/>
      <c r="CZ27" s="189"/>
      <c r="DA27" s="189"/>
      <c r="DB27" s="189"/>
      <c r="DC27" s="189"/>
      <c r="DD27" s="189"/>
      <c r="DE27" s="189"/>
      <c r="DF27" s="189"/>
    </row>
  </sheetData>
  <sheetProtection/>
  <mergeCells count="38">
    <mergeCell ref="AB22:AE22"/>
    <mergeCell ref="AF22:AI22"/>
    <mergeCell ref="BD8:BW8"/>
    <mergeCell ref="BX19:DD19"/>
    <mergeCell ref="BD16:BW16"/>
    <mergeCell ref="BD18:BW18"/>
    <mergeCell ref="BX18:DD18"/>
    <mergeCell ref="BX16:DD16"/>
    <mergeCell ref="AR4:BZ4"/>
    <mergeCell ref="BD12:BW12"/>
    <mergeCell ref="BD19:BW19"/>
    <mergeCell ref="CP4:DD4"/>
    <mergeCell ref="BX12:DD12"/>
    <mergeCell ref="A2:DD2"/>
    <mergeCell ref="BD15:BW15"/>
    <mergeCell ref="BX15:DD15"/>
    <mergeCell ref="BD13:BW13"/>
    <mergeCell ref="BX13:DD13"/>
    <mergeCell ref="C22:F22"/>
    <mergeCell ref="BD9:BW9"/>
    <mergeCell ref="BX8:DD8"/>
    <mergeCell ref="CA3:CO3"/>
    <mergeCell ref="CP3:DD3"/>
    <mergeCell ref="A3:H3"/>
    <mergeCell ref="I3:AQ3"/>
    <mergeCell ref="AR3:BZ3"/>
    <mergeCell ref="A4:H4"/>
    <mergeCell ref="I4:AQ4"/>
    <mergeCell ref="J22:AA22"/>
    <mergeCell ref="CA4:CO4"/>
    <mergeCell ref="A26:DF27"/>
    <mergeCell ref="A5:H5"/>
    <mergeCell ref="I5:AQ5"/>
    <mergeCell ref="AR5:BZ5"/>
    <mergeCell ref="CA5:CO5"/>
    <mergeCell ref="CP5:DD5"/>
    <mergeCell ref="BX9:DD9"/>
    <mergeCell ref="G20:AI2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D58"/>
  <sheetViews>
    <sheetView view="pageBreakPreview" zoomScaleSheetLayoutView="100" zoomScalePageLayoutView="0" workbookViewId="0" topLeftCell="A1">
      <selection activeCell="FE21" sqref="FE21"/>
    </sheetView>
  </sheetViews>
  <sheetFormatPr defaultColWidth="0.875" defaultRowHeight="12.75"/>
  <cols>
    <col min="1" max="13" width="0.875" style="14" customWidth="1"/>
    <col min="14" max="14" width="1.25" style="14" customWidth="1"/>
    <col min="15" max="42" width="0.875" style="14" customWidth="1"/>
    <col min="43" max="45" width="1.00390625" style="14" customWidth="1"/>
    <col min="46" max="16384" width="0.875" style="14" customWidth="1"/>
  </cols>
  <sheetData>
    <row r="1" spans="1:108" s="58" customFormat="1" ht="17.2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201" t="s">
        <v>128</v>
      </c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</row>
    <row r="2" spans="1:108" s="58" customFormat="1" ht="60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202" t="s">
        <v>152</v>
      </c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/>
      <c r="CV2" s="202"/>
      <c r="CW2" s="202"/>
      <c r="CX2" s="202"/>
      <c r="CY2" s="202"/>
      <c r="CZ2" s="202"/>
      <c r="DA2" s="202"/>
      <c r="DB2" s="202"/>
      <c r="DC2" s="202"/>
      <c r="DD2" s="202"/>
    </row>
    <row r="3" spans="1:108" s="58" customFormat="1" ht="11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</row>
    <row r="4" spans="1:108" ht="15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203" t="s">
        <v>15</v>
      </c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3"/>
      <c r="CQ4" s="203"/>
      <c r="CR4" s="203"/>
      <c r="CS4" s="203"/>
      <c r="CT4" s="203"/>
      <c r="CU4" s="203"/>
      <c r="CV4" s="203"/>
      <c r="CW4" s="203"/>
      <c r="CX4" s="203"/>
      <c r="CY4" s="203"/>
      <c r="CZ4" s="203"/>
      <c r="DA4" s="203"/>
      <c r="DB4" s="203"/>
      <c r="DC4" s="203"/>
      <c r="DD4" s="203"/>
    </row>
    <row r="5" spans="1:108" ht="15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204" t="s">
        <v>211</v>
      </c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  <c r="BT5" s="204"/>
      <c r="BU5" s="204"/>
      <c r="BV5" s="204"/>
      <c r="BW5" s="204"/>
      <c r="BX5" s="204"/>
      <c r="BY5" s="204"/>
      <c r="BZ5" s="204"/>
      <c r="CA5" s="204"/>
      <c r="CB5" s="204"/>
      <c r="CC5" s="204"/>
      <c r="CD5" s="204"/>
      <c r="CE5" s="204"/>
      <c r="CF5" s="204"/>
      <c r="CG5" s="204"/>
      <c r="CH5" s="204"/>
      <c r="CI5" s="204"/>
      <c r="CJ5" s="204"/>
      <c r="CK5" s="204"/>
      <c r="CL5" s="204"/>
      <c r="CM5" s="204"/>
      <c r="CN5" s="204"/>
      <c r="CO5" s="204"/>
      <c r="CP5" s="204"/>
      <c r="CQ5" s="204"/>
      <c r="CR5" s="204"/>
      <c r="CS5" s="204"/>
      <c r="CT5" s="204"/>
      <c r="CU5" s="204"/>
      <c r="CV5" s="204"/>
      <c r="CW5" s="204"/>
      <c r="CX5" s="204"/>
      <c r="CY5" s="204"/>
      <c r="CZ5" s="204"/>
      <c r="DA5" s="204"/>
      <c r="DB5" s="204"/>
      <c r="DC5" s="204"/>
      <c r="DD5" s="204"/>
    </row>
    <row r="6" spans="1:108" s="58" customFormat="1" ht="15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205" t="s">
        <v>45</v>
      </c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  <c r="DD6" s="205"/>
    </row>
    <row r="7" spans="1:108" ht="15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7" t="s">
        <v>212</v>
      </c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D7" s="207"/>
    </row>
    <row r="8" spans="1:108" s="58" customFormat="1" ht="18.7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208" t="s">
        <v>13</v>
      </c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 t="s">
        <v>14</v>
      </c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08"/>
      <c r="DB8" s="208"/>
      <c r="DC8" s="208"/>
      <c r="DD8" s="208"/>
    </row>
    <row r="9" spans="1:108" s="58" customFormat="1" ht="24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209" t="s">
        <v>219</v>
      </c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</row>
    <row r="10" spans="1:108" ht="10.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60"/>
      <c r="CZ10" s="38"/>
      <c r="DA10" s="38"/>
      <c r="DB10" s="38"/>
      <c r="DC10" s="38"/>
      <c r="DD10" s="38"/>
    </row>
    <row r="11" spans="1:108" ht="15.75">
      <c r="A11" s="203" t="s">
        <v>174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3"/>
    </row>
    <row r="12" spans="1:108" ht="15.75" customHeight="1" hidden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 t="s">
        <v>179</v>
      </c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</row>
    <row r="13" spans="1:108" ht="15.75" customHeight="1">
      <c r="A13" s="203" t="s">
        <v>214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/>
      <c r="BX13" s="203"/>
      <c r="BY13" s="203"/>
      <c r="BZ13" s="203"/>
      <c r="CA13" s="203"/>
      <c r="CB13" s="203"/>
      <c r="CC13" s="203"/>
      <c r="CD13" s="203"/>
      <c r="CE13" s="203"/>
      <c r="CF13" s="203"/>
      <c r="CG13" s="203"/>
      <c r="CH13" s="203"/>
      <c r="CI13" s="203"/>
      <c r="CJ13" s="203"/>
      <c r="CK13" s="203"/>
      <c r="CL13" s="203"/>
      <c r="CM13" s="203"/>
      <c r="CN13" s="203"/>
      <c r="CO13" s="203"/>
      <c r="CP13" s="203"/>
      <c r="CQ13" s="203"/>
      <c r="CR13" s="203"/>
      <c r="CS13" s="203"/>
      <c r="CT13" s="203"/>
      <c r="CU13" s="203"/>
      <c r="CV13" s="203"/>
      <c r="CW13" s="203"/>
      <c r="CX13" s="203"/>
      <c r="CY13" s="203"/>
      <c r="CZ13" s="203"/>
      <c r="DA13" s="203"/>
      <c r="DB13" s="203"/>
      <c r="DC13" s="203"/>
      <c r="DD13" s="203"/>
    </row>
    <row r="14" spans="1:108" s="62" customFormat="1" ht="16.5" hidden="1">
      <c r="A14" s="216" t="s">
        <v>208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</row>
    <row r="15" spans="1:108" s="62" customFormat="1" ht="16.5" hidden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 t="s">
        <v>179</v>
      </c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</row>
    <row r="16" spans="1:108" ht="12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207" t="s">
        <v>16</v>
      </c>
      <c r="CP16" s="207"/>
      <c r="CQ16" s="207"/>
      <c r="CR16" s="207"/>
      <c r="CS16" s="207"/>
      <c r="CT16" s="207"/>
      <c r="CU16" s="207"/>
      <c r="CV16" s="207"/>
      <c r="CW16" s="207"/>
      <c r="CX16" s="207"/>
      <c r="CY16" s="207"/>
      <c r="CZ16" s="207"/>
      <c r="DA16" s="207"/>
      <c r="DB16" s="207"/>
      <c r="DC16" s="207"/>
      <c r="DD16" s="207"/>
    </row>
    <row r="17" spans="1:108" ht="1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42" t="s">
        <v>46</v>
      </c>
      <c r="CN17" s="38"/>
      <c r="CO17" s="84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6"/>
    </row>
    <row r="18" spans="1:108" ht="1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63"/>
      <c r="AK18" s="64" t="s">
        <v>2</v>
      </c>
      <c r="AL18" s="210" t="s">
        <v>217</v>
      </c>
      <c r="AM18" s="210"/>
      <c r="AN18" s="210"/>
      <c r="AO18" s="210"/>
      <c r="AP18" s="63" t="s">
        <v>2</v>
      </c>
      <c r="AQ18" s="63"/>
      <c r="AR18" s="63"/>
      <c r="AS18" s="210" t="s">
        <v>213</v>
      </c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1">
        <v>20</v>
      </c>
      <c r="BL18" s="211"/>
      <c r="BM18" s="211"/>
      <c r="BN18" s="211"/>
      <c r="BO18" s="212" t="s">
        <v>209</v>
      </c>
      <c r="BP18" s="212"/>
      <c r="BQ18" s="212"/>
      <c r="BR18" s="212"/>
      <c r="BS18" s="63" t="s">
        <v>3</v>
      </c>
      <c r="BT18" s="63"/>
      <c r="BU18" s="63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42" t="s">
        <v>17</v>
      </c>
      <c r="CN18" s="38"/>
      <c r="CO18" s="84" t="s">
        <v>218</v>
      </c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6"/>
    </row>
    <row r="19" spans="1:108" ht="1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42"/>
      <c r="CN19" s="38"/>
      <c r="CO19" s="84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6"/>
    </row>
    <row r="20" spans="1:108" ht="12.7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42"/>
      <c r="CN20" s="38"/>
      <c r="CO20" s="84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6"/>
    </row>
    <row r="21" spans="1:108" ht="19.5" customHeight="1">
      <c r="A21" s="41" t="s">
        <v>129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65"/>
      <c r="AI21" s="65"/>
      <c r="AJ21" s="65"/>
      <c r="AK21" s="65"/>
      <c r="AL21" s="65"/>
      <c r="AM21" s="87" t="s">
        <v>191</v>
      </c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65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42" t="s">
        <v>18</v>
      </c>
      <c r="CN21" s="38"/>
      <c r="CO21" s="84" t="s">
        <v>192</v>
      </c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6"/>
    </row>
    <row r="22" spans="1:108" ht="23.25" customHeight="1">
      <c r="A22" s="213" t="s">
        <v>140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65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66"/>
      <c r="CN22" s="38"/>
      <c r="CO22" s="84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6"/>
    </row>
    <row r="23" spans="1:108" ht="18.75" customHeight="1">
      <c r="A23" s="41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65"/>
      <c r="AI23" s="65"/>
      <c r="AJ23" s="65"/>
      <c r="AK23" s="65"/>
      <c r="AL23" s="65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65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66"/>
      <c r="CN23" s="38"/>
      <c r="CO23" s="84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6"/>
    </row>
    <row r="24" spans="1:108" ht="16.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42"/>
      <c r="CN24" s="38"/>
      <c r="CO24" s="106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8"/>
    </row>
    <row r="25" spans="1:108" ht="21" customHeight="1">
      <c r="A25" s="38" t="s">
        <v>66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95" t="s">
        <v>193</v>
      </c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39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40"/>
      <c r="CN25" s="38"/>
      <c r="CO25" s="84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6"/>
    </row>
    <row r="26" spans="1:108" ht="21" customHeight="1">
      <c r="A26" s="41" t="s">
        <v>20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42" t="s">
        <v>19</v>
      </c>
      <c r="CN26" s="38"/>
      <c r="CO26" s="84" t="s">
        <v>151</v>
      </c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6"/>
    </row>
    <row r="27" spans="1:108" ht="6.75" customHeight="1">
      <c r="A27" s="41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41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</row>
    <row r="28" spans="1:108" ht="22.5" customHeight="1">
      <c r="A28" s="55" t="s">
        <v>115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8"/>
      <c r="AN28" s="68"/>
      <c r="AO28" s="68"/>
      <c r="AP28" s="68"/>
      <c r="AQ28" s="68"/>
      <c r="AR28" s="68"/>
      <c r="AS28" s="68"/>
      <c r="AT28" s="88" t="s">
        <v>180</v>
      </c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68"/>
      <c r="DD28" s="68"/>
    </row>
    <row r="29" spans="1:108" ht="16.5" customHeight="1">
      <c r="A29" s="55" t="s">
        <v>116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8"/>
      <c r="AN29" s="68"/>
      <c r="AO29" s="68"/>
      <c r="AP29" s="68"/>
      <c r="AQ29" s="68"/>
      <c r="AR29" s="68"/>
      <c r="AS29" s="6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68"/>
      <c r="DD29" s="68"/>
    </row>
    <row r="30" spans="1:108" ht="9" customHeight="1">
      <c r="A30" s="41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9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</row>
    <row r="31" spans="1:108" ht="15.75">
      <c r="A31" s="41" t="s">
        <v>67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70"/>
      <c r="AN31" s="70"/>
      <c r="AO31" s="70"/>
      <c r="AP31" s="70"/>
      <c r="AQ31" s="70"/>
      <c r="AR31" s="70"/>
      <c r="AS31" s="70"/>
      <c r="AT31" s="87" t="s">
        <v>194</v>
      </c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</row>
    <row r="32" spans="1:108" ht="15.75">
      <c r="A32" s="41" t="s">
        <v>131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70"/>
      <c r="AN32" s="70"/>
      <c r="AO32" s="70"/>
      <c r="AP32" s="70"/>
      <c r="AQ32" s="70"/>
      <c r="AR32" s="70"/>
      <c r="AS32" s="70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</row>
    <row r="33" spans="1:108" ht="15.75">
      <c r="A33" s="41" t="s">
        <v>140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70"/>
      <c r="AN33" s="70"/>
      <c r="AO33" s="70"/>
      <c r="AP33" s="70"/>
      <c r="AQ33" s="70"/>
      <c r="AR33" s="70"/>
      <c r="AS33" s="70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</row>
    <row r="34" spans="1:108" ht="8.25" customHeight="1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</row>
    <row r="35" spans="1:108" s="52" customFormat="1" ht="15.75">
      <c r="A35" s="203" t="s">
        <v>141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/>
      <c r="CE35" s="203"/>
      <c r="CF35" s="203"/>
      <c r="CG35" s="203"/>
      <c r="CH35" s="203"/>
      <c r="CI35" s="203"/>
      <c r="CJ35" s="203"/>
      <c r="CK35" s="203"/>
      <c r="CL35" s="203"/>
      <c r="CM35" s="203"/>
      <c r="CN35" s="203"/>
      <c r="CO35" s="203"/>
      <c r="CP35" s="203"/>
      <c r="CQ35" s="203"/>
      <c r="CR35" s="203"/>
      <c r="CS35" s="203"/>
      <c r="CT35" s="203"/>
      <c r="CU35" s="203"/>
      <c r="CV35" s="203"/>
      <c r="CW35" s="203"/>
      <c r="CX35" s="203"/>
      <c r="CY35" s="203"/>
      <c r="CZ35" s="203"/>
      <c r="DA35" s="203"/>
      <c r="DB35" s="203"/>
      <c r="DC35" s="203"/>
      <c r="DD35" s="203"/>
    </row>
    <row r="36" spans="1:108" s="52" customFormat="1" ht="8.25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</row>
    <row r="37" spans="1:108" ht="15" customHeight="1">
      <c r="A37" s="57" t="s">
        <v>142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</row>
    <row r="38" spans="1:108" ht="63" customHeight="1">
      <c r="A38" s="214" t="s">
        <v>195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214"/>
      <c r="CM38" s="214"/>
      <c r="CN38" s="214"/>
      <c r="CO38" s="214"/>
      <c r="CP38" s="214"/>
      <c r="CQ38" s="214"/>
      <c r="CR38" s="214"/>
      <c r="CS38" s="214"/>
      <c r="CT38" s="214"/>
      <c r="CU38" s="214"/>
      <c r="CV38" s="214"/>
      <c r="CW38" s="214"/>
      <c r="CX38" s="214"/>
      <c r="CY38" s="214"/>
      <c r="CZ38" s="214"/>
      <c r="DA38" s="214"/>
      <c r="DB38" s="214"/>
      <c r="DC38" s="214"/>
      <c r="DD38" s="214"/>
    </row>
    <row r="39" spans="1:108" ht="15" customHeight="1">
      <c r="A39" s="57" t="s">
        <v>143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</row>
    <row r="40" spans="1:108" ht="30" customHeight="1">
      <c r="A40" s="214" t="s">
        <v>196</v>
      </c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4"/>
      <c r="BQ40" s="214"/>
      <c r="BR40" s="214"/>
      <c r="BS40" s="214"/>
      <c r="BT40" s="214"/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14"/>
      <c r="CO40" s="214"/>
      <c r="CP40" s="214"/>
      <c r="CQ40" s="214"/>
      <c r="CR40" s="214"/>
      <c r="CS40" s="214"/>
      <c r="CT40" s="214"/>
      <c r="CU40" s="214"/>
      <c r="CV40" s="214"/>
      <c r="CW40" s="214"/>
      <c r="CX40" s="214"/>
      <c r="CY40" s="214"/>
      <c r="CZ40" s="214"/>
      <c r="DA40" s="214"/>
      <c r="DB40" s="214"/>
      <c r="DC40" s="214"/>
      <c r="DD40" s="214"/>
    </row>
    <row r="41" spans="1:108" ht="15" customHeight="1">
      <c r="A41" s="214" t="s">
        <v>185</v>
      </c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4"/>
      <c r="BN41" s="214"/>
      <c r="BO41" s="214"/>
      <c r="BP41" s="214"/>
      <c r="BQ41" s="214"/>
      <c r="BR41" s="214"/>
      <c r="BS41" s="214"/>
      <c r="BT41" s="214"/>
      <c r="BU41" s="214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4"/>
      <c r="CM41" s="214"/>
      <c r="CN41" s="214"/>
      <c r="CO41" s="214"/>
      <c r="CP41" s="214"/>
      <c r="CQ41" s="214"/>
      <c r="CR41" s="214"/>
      <c r="CS41" s="214"/>
      <c r="CT41" s="214"/>
      <c r="CU41" s="214"/>
      <c r="CV41" s="214"/>
      <c r="CW41" s="214"/>
      <c r="CX41" s="214"/>
      <c r="CY41" s="214"/>
      <c r="CZ41" s="214"/>
      <c r="DA41" s="214"/>
      <c r="DB41" s="214"/>
      <c r="DC41" s="214"/>
      <c r="DD41" s="214"/>
    </row>
    <row r="42" spans="1:108" ht="15" customHeight="1">
      <c r="A42" s="214" t="s">
        <v>186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  <c r="BK42" s="214"/>
      <c r="BL42" s="214"/>
      <c r="BM42" s="214"/>
      <c r="BN42" s="214"/>
      <c r="BO42" s="214"/>
      <c r="BP42" s="214"/>
      <c r="BQ42" s="214"/>
      <c r="BR42" s="214"/>
      <c r="BS42" s="214"/>
      <c r="BT42" s="214"/>
      <c r="BU42" s="214"/>
      <c r="BV42" s="214"/>
      <c r="BW42" s="214"/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214"/>
      <c r="CM42" s="214"/>
      <c r="CN42" s="214"/>
      <c r="CO42" s="214"/>
      <c r="CP42" s="214"/>
      <c r="CQ42" s="214"/>
      <c r="CR42" s="214"/>
      <c r="CS42" s="214"/>
      <c r="CT42" s="214"/>
      <c r="CU42" s="214"/>
      <c r="CV42" s="214"/>
      <c r="CW42" s="214"/>
      <c r="CX42" s="214"/>
      <c r="CY42" s="214"/>
      <c r="CZ42" s="214"/>
      <c r="DA42" s="214"/>
      <c r="DB42" s="214"/>
      <c r="DC42" s="214"/>
      <c r="DD42" s="214"/>
    </row>
    <row r="43" spans="1:108" ht="15" customHeight="1">
      <c r="A43" s="214" t="s">
        <v>187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  <c r="BI43" s="214"/>
      <c r="BJ43" s="214"/>
      <c r="BK43" s="214"/>
      <c r="BL43" s="214"/>
      <c r="BM43" s="214"/>
      <c r="BN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4"/>
      <c r="CL43" s="214"/>
      <c r="CM43" s="214"/>
      <c r="CN43" s="214"/>
      <c r="CO43" s="214"/>
      <c r="CP43" s="214"/>
      <c r="CQ43" s="214"/>
      <c r="CR43" s="214"/>
      <c r="CS43" s="214"/>
      <c r="CT43" s="214"/>
      <c r="CU43" s="214"/>
      <c r="CV43" s="214"/>
      <c r="CW43" s="214"/>
      <c r="CX43" s="214"/>
      <c r="CY43" s="214"/>
      <c r="CZ43" s="214"/>
      <c r="DA43" s="214"/>
      <c r="DB43" s="214"/>
      <c r="DC43" s="214"/>
      <c r="DD43" s="214"/>
    </row>
    <row r="44" spans="1:108" ht="15" customHeight="1">
      <c r="A44" s="214" t="s">
        <v>188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</row>
    <row r="45" spans="1:108" ht="15" customHeight="1">
      <c r="A45" s="214" t="s">
        <v>189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  <c r="BI45" s="214"/>
      <c r="BJ45" s="214"/>
      <c r="BK45" s="214"/>
      <c r="BL45" s="214"/>
      <c r="BM45" s="214"/>
      <c r="BN45" s="214"/>
      <c r="BO45" s="214"/>
      <c r="BP45" s="214"/>
      <c r="BQ45" s="214"/>
      <c r="BR45" s="214"/>
      <c r="BS45" s="214"/>
      <c r="BT45" s="214"/>
      <c r="BU45" s="214"/>
      <c r="BV45" s="214"/>
      <c r="BW45" s="214"/>
      <c r="BX45" s="214"/>
      <c r="BY45" s="214"/>
      <c r="BZ45" s="214"/>
      <c r="CA45" s="214"/>
      <c r="CB45" s="214"/>
      <c r="CC45" s="214"/>
      <c r="CD45" s="214"/>
      <c r="CE45" s="214"/>
      <c r="CF45" s="214"/>
      <c r="CG45" s="214"/>
      <c r="CH45" s="214"/>
      <c r="CI45" s="214"/>
      <c r="CJ45" s="214"/>
      <c r="CK45" s="214"/>
      <c r="CL45" s="214"/>
      <c r="CM45" s="214"/>
      <c r="CN45" s="214"/>
      <c r="CO45" s="214"/>
      <c r="CP45" s="214"/>
      <c r="CQ45" s="214"/>
      <c r="CR45" s="214"/>
      <c r="CS45" s="214"/>
      <c r="CT45" s="214"/>
      <c r="CU45" s="214"/>
      <c r="CV45" s="214"/>
      <c r="CW45" s="214"/>
      <c r="CX45" s="214"/>
      <c r="CY45" s="214"/>
      <c r="CZ45" s="214"/>
      <c r="DA45" s="214"/>
      <c r="DB45" s="214"/>
      <c r="DC45" s="214"/>
      <c r="DD45" s="214"/>
    </row>
    <row r="46" spans="1:108" ht="15" customHeight="1">
      <c r="A46" s="214" t="s">
        <v>190</v>
      </c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4"/>
      <c r="BN46" s="214"/>
      <c r="BO46" s="214"/>
      <c r="BP46" s="214"/>
      <c r="BQ46" s="214"/>
      <c r="BR46" s="214"/>
      <c r="BS46" s="214"/>
      <c r="BT46" s="214"/>
      <c r="BU46" s="214"/>
      <c r="BV46" s="214"/>
      <c r="BW46" s="214"/>
      <c r="BX46" s="214"/>
      <c r="BY46" s="214"/>
      <c r="BZ46" s="214"/>
      <c r="CA46" s="214"/>
      <c r="CB46" s="214"/>
      <c r="CC46" s="214"/>
      <c r="CD46" s="214"/>
      <c r="CE46" s="214"/>
      <c r="CF46" s="214"/>
      <c r="CG46" s="214"/>
      <c r="CH46" s="214"/>
      <c r="CI46" s="214"/>
      <c r="CJ46" s="214"/>
      <c r="CK46" s="214"/>
      <c r="CL46" s="214"/>
      <c r="CM46" s="214"/>
      <c r="CN46" s="214"/>
      <c r="CO46" s="214"/>
      <c r="CP46" s="214"/>
      <c r="CQ46" s="214"/>
      <c r="CR46" s="214"/>
      <c r="CS46" s="214"/>
      <c r="CT46" s="214"/>
      <c r="CU46" s="214"/>
      <c r="CV46" s="214"/>
      <c r="CW46" s="214"/>
      <c r="CX46" s="214"/>
      <c r="CY46" s="214"/>
      <c r="CZ46" s="214"/>
      <c r="DA46" s="214"/>
      <c r="DB46" s="214"/>
      <c r="DC46" s="214"/>
      <c r="DD46" s="214"/>
    </row>
    <row r="47" spans="1:108" ht="15" customHeight="1">
      <c r="A47" s="214" t="s">
        <v>197</v>
      </c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4"/>
      <c r="BQ47" s="214"/>
      <c r="BR47" s="214"/>
      <c r="BS47" s="214"/>
      <c r="BT47" s="214"/>
      <c r="BU47" s="214"/>
      <c r="BV47" s="214"/>
      <c r="BW47" s="214"/>
      <c r="BX47" s="214"/>
      <c r="BY47" s="214"/>
      <c r="BZ47" s="214"/>
      <c r="CA47" s="214"/>
      <c r="CB47" s="214"/>
      <c r="CC47" s="214"/>
      <c r="CD47" s="214"/>
      <c r="CE47" s="214"/>
      <c r="CF47" s="214"/>
      <c r="CG47" s="214"/>
      <c r="CH47" s="214"/>
      <c r="CI47" s="214"/>
      <c r="CJ47" s="214"/>
      <c r="CK47" s="214"/>
      <c r="CL47" s="214"/>
      <c r="CM47" s="214"/>
      <c r="CN47" s="214"/>
      <c r="CO47" s="214"/>
      <c r="CP47" s="214"/>
      <c r="CQ47" s="214"/>
      <c r="CR47" s="214"/>
      <c r="CS47" s="214"/>
      <c r="CT47" s="214"/>
      <c r="CU47" s="214"/>
      <c r="CV47" s="214"/>
      <c r="CW47" s="214"/>
      <c r="CX47" s="214"/>
      <c r="CY47" s="214"/>
      <c r="CZ47" s="214"/>
      <c r="DA47" s="214"/>
      <c r="DB47" s="214"/>
      <c r="DC47" s="214"/>
      <c r="DD47" s="214"/>
    </row>
    <row r="48" spans="1:108" ht="15.75">
      <c r="A48" s="57" t="s">
        <v>68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</row>
    <row r="49" spans="1:108" ht="15" customHeight="1">
      <c r="A49" s="215" t="s">
        <v>198</v>
      </c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  <c r="CY49" s="215"/>
      <c r="CZ49" s="215"/>
      <c r="DA49" s="215"/>
      <c r="DB49" s="215"/>
      <c r="DC49" s="215"/>
      <c r="DD49" s="215"/>
    </row>
    <row r="50" spans="1:108" ht="15" customHeight="1">
      <c r="A50" s="41" t="s">
        <v>199</v>
      </c>
      <c r="B50" s="41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</row>
    <row r="51" spans="1:108" ht="15" customHeight="1">
      <c r="A51" s="41" t="s">
        <v>200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</row>
    <row r="52" spans="1:108" ht="15" customHeight="1">
      <c r="A52" s="41" t="s">
        <v>201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</row>
    <row r="53" s="38" customFormat="1" ht="15" customHeight="1">
      <c r="A53" s="38" t="s">
        <v>202</v>
      </c>
    </row>
    <row r="54" spans="1:2" ht="15" customHeight="1">
      <c r="A54" s="38" t="s">
        <v>203</v>
      </c>
      <c r="B54" s="38"/>
    </row>
    <row r="55" spans="1:2" ht="15" customHeight="1">
      <c r="A55" s="38" t="s">
        <v>204</v>
      </c>
      <c r="B55" s="38"/>
    </row>
    <row r="56" ht="15" customHeight="1">
      <c r="A56" s="41" t="s">
        <v>205</v>
      </c>
    </row>
    <row r="57" ht="15" customHeight="1">
      <c r="A57" s="41"/>
    </row>
    <row r="58" ht="15" customHeight="1">
      <c r="A58" s="41"/>
    </row>
  </sheetData>
  <sheetProtection/>
  <mergeCells count="44">
    <mergeCell ref="A44:DD44"/>
    <mergeCell ref="A45:DD45"/>
    <mergeCell ref="A46:DD46"/>
    <mergeCell ref="A47:DD47"/>
    <mergeCell ref="A49:DD49"/>
    <mergeCell ref="A14:DD14"/>
    <mergeCell ref="A35:DD35"/>
    <mergeCell ref="A38:DD38"/>
    <mergeCell ref="A40:DD40"/>
    <mergeCell ref="A41:DD41"/>
    <mergeCell ref="A42:DD42"/>
    <mergeCell ref="A43:DD43"/>
    <mergeCell ref="CO24:DD24"/>
    <mergeCell ref="AH25:BV25"/>
    <mergeCell ref="CO25:DD25"/>
    <mergeCell ref="CO26:DD26"/>
    <mergeCell ref="AT28:DB29"/>
    <mergeCell ref="AT31:CM33"/>
    <mergeCell ref="CO19:DD19"/>
    <mergeCell ref="CO20:DD20"/>
    <mergeCell ref="AM21:BZ23"/>
    <mergeCell ref="CO21:DD21"/>
    <mergeCell ref="A22:AL22"/>
    <mergeCell ref="CO22:DD22"/>
    <mergeCell ref="CO23:DD23"/>
    <mergeCell ref="AL18:AO18"/>
    <mergeCell ref="AS18:BJ18"/>
    <mergeCell ref="BK18:BN18"/>
    <mergeCell ref="BO18:BR18"/>
    <mergeCell ref="CO18:DD18"/>
    <mergeCell ref="A13:DD13"/>
    <mergeCell ref="BE8:BX8"/>
    <mergeCell ref="BY8:DD8"/>
    <mergeCell ref="BE9:DD9"/>
    <mergeCell ref="A11:DD11"/>
    <mergeCell ref="CO16:DD16"/>
    <mergeCell ref="CO17:DD17"/>
    <mergeCell ref="BF1:DD1"/>
    <mergeCell ref="BF2:DD2"/>
    <mergeCell ref="BE4:DD4"/>
    <mergeCell ref="BE5:DD5"/>
    <mergeCell ref="BE6:DD6"/>
    <mergeCell ref="BE7:BX7"/>
    <mergeCell ref="BY7:DD7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K76"/>
  <sheetViews>
    <sheetView view="pageBreakPreview" zoomScaleSheetLayoutView="100" zoomScalePageLayoutView="0" workbookViewId="0" topLeftCell="A1">
      <selection activeCell="DL14" sqref="DL14"/>
    </sheetView>
  </sheetViews>
  <sheetFormatPr defaultColWidth="0.875" defaultRowHeight="12.75"/>
  <cols>
    <col min="1" max="113" width="0.875" style="1" customWidth="1"/>
    <col min="114" max="114" width="19.25390625" style="1" customWidth="1"/>
    <col min="115" max="115" width="9.00390625" style="1" bestFit="1" customWidth="1"/>
    <col min="116" max="16384" width="0.875" style="1" customWidth="1"/>
  </cols>
  <sheetData>
    <row r="1" ht="3" customHeight="1"/>
    <row r="2" spans="1:108" ht="30" customHeight="1">
      <c r="A2" s="146" t="s">
        <v>144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</row>
    <row r="3" ht="7.5" customHeight="1"/>
    <row r="4" spans="1:108" ht="15">
      <c r="A4" s="147" t="s">
        <v>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9"/>
      <c r="BU4" s="147" t="s">
        <v>5</v>
      </c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9"/>
    </row>
    <row r="5" spans="1:108" s="3" customFormat="1" ht="15" customHeight="1">
      <c r="A5" s="15"/>
      <c r="B5" s="131" t="s">
        <v>6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2"/>
      <c r="BU5" s="135">
        <f>BU7+BU13</f>
        <v>10462635.940000001</v>
      </c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7"/>
    </row>
    <row r="6" spans="1:108" ht="15" customHeight="1">
      <c r="A6" s="10"/>
      <c r="B6" s="112" t="s">
        <v>1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3"/>
      <c r="BU6" s="109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1"/>
    </row>
    <row r="7" spans="1:108" ht="30" customHeight="1">
      <c r="A7" s="16"/>
      <c r="B7" s="112" t="s">
        <v>132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3"/>
      <c r="BU7" s="109">
        <v>9491098.4</v>
      </c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1"/>
    </row>
    <row r="8" spans="1:108" ht="15" customHeight="1">
      <c r="A8" s="10"/>
      <c r="B8" s="217" t="s">
        <v>7</v>
      </c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8"/>
      <c r="BU8" s="109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1"/>
    </row>
    <row r="9" spans="1:108" ht="45" customHeight="1">
      <c r="A9" s="16"/>
      <c r="B9" s="112" t="s">
        <v>145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3"/>
      <c r="BU9" s="109">
        <v>9491098.4</v>
      </c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1"/>
    </row>
    <row r="10" spans="1:108" ht="45" customHeight="1">
      <c r="A10" s="16"/>
      <c r="B10" s="112" t="s">
        <v>146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3"/>
      <c r="BU10" s="109">
        <v>0</v>
      </c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1"/>
    </row>
    <row r="11" spans="1:108" ht="45" customHeight="1">
      <c r="A11" s="16"/>
      <c r="B11" s="112" t="s">
        <v>147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3"/>
      <c r="BU11" s="109">
        <v>0</v>
      </c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1"/>
    </row>
    <row r="12" spans="1:108" ht="30" customHeight="1">
      <c r="A12" s="16"/>
      <c r="B12" s="112" t="s">
        <v>133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3"/>
      <c r="BU12" s="109">
        <v>8371640.17</v>
      </c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1"/>
    </row>
    <row r="13" spans="1:108" ht="30" customHeight="1">
      <c r="A13" s="16"/>
      <c r="B13" s="112" t="s">
        <v>134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3"/>
      <c r="BU13" s="109">
        <v>971537.54</v>
      </c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1"/>
    </row>
    <row r="14" spans="1:108" ht="15" customHeight="1">
      <c r="A14" s="17"/>
      <c r="B14" s="217" t="s">
        <v>7</v>
      </c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8"/>
      <c r="BU14" s="109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1"/>
    </row>
    <row r="15" spans="1:108" ht="30" customHeight="1">
      <c r="A15" s="16"/>
      <c r="B15" s="112" t="s">
        <v>27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3"/>
      <c r="BU15" s="109">
        <v>482141.3</v>
      </c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1"/>
    </row>
    <row r="16" spans="1:108" ht="15" customHeight="1">
      <c r="A16" s="16"/>
      <c r="B16" s="112" t="s">
        <v>28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3"/>
      <c r="BU16" s="109">
        <v>10884.71</v>
      </c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1"/>
    </row>
    <row r="17" spans="1:108" s="3" customFormat="1" ht="15" customHeight="1">
      <c r="A17" s="15"/>
      <c r="B17" s="131" t="s">
        <v>104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2"/>
      <c r="BU17" s="135">
        <f>BU20+BU32</f>
        <v>3351.2</v>
      </c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7"/>
    </row>
    <row r="18" spans="1:108" ht="15" customHeight="1">
      <c r="A18" s="10"/>
      <c r="B18" s="112" t="s">
        <v>1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3"/>
      <c r="BU18" s="109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1"/>
    </row>
    <row r="19" spans="1:108" ht="30" customHeight="1">
      <c r="A19" s="18"/>
      <c r="B19" s="112" t="s">
        <v>135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3"/>
      <c r="BU19" s="109">
        <v>0</v>
      </c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1"/>
    </row>
    <row r="20" spans="1:108" ht="30" customHeight="1">
      <c r="A20" s="16"/>
      <c r="B20" s="112" t="s">
        <v>136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3"/>
      <c r="BU20" s="135">
        <f>BU22+BU23+BU24+BU25+BU26+BU27+BU28+BU29+BU30+BU31</f>
        <v>3351.2</v>
      </c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7"/>
    </row>
    <row r="21" spans="1:108" ht="15" customHeight="1">
      <c r="A21" s="19"/>
      <c r="B21" s="217" t="s">
        <v>7</v>
      </c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7"/>
      <c r="BQ21" s="217"/>
      <c r="BR21" s="217"/>
      <c r="BS21" s="217"/>
      <c r="BT21" s="218"/>
      <c r="BU21" s="109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1"/>
    </row>
    <row r="22" spans="1:108" ht="15" customHeight="1">
      <c r="A22" s="16"/>
      <c r="B22" s="112" t="s">
        <v>8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3"/>
      <c r="BU22" s="109">
        <v>3351.2</v>
      </c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1"/>
    </row>
    <row r="23" spans="1:108" ht="15" customHeight="1">
      <c r="A23" s="16"/>
      <c r="B23" s="112" t="s">
        <v>9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3"/>
      <c r="BU23" s="109">
        <v>0</v>
      </c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1"/>
    </row>
    <row r="24" spans="1:108" ht="15" customHeight="1">
      <c r="A24" s="16"/>
      <c r="B24" s="112" t="s">
        <v>114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3"/>
      <c r="BU24" s="109">
        <v>0</v>
      </c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1"/>
    </row>
    <row r="25" spans="1:108" ht="15" customHeight="1">
      <c r="A25" s="16"/>
      <c r="B25" s="112" t="s">
        <v>10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3"/>
      <c r="BU25" s="109">
        <v>0</v>
      </c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1"/>
    </row>
    <row r="26" spans="1:108" ht="15" customHeight="1">
      <c r="A26" s="16"/>
      <c r="B26" s="112" t="s">
        <v>11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3"/>
      <c r="BU26" s="109">
        <v>0</v>
      </c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1"/>
    </row>
    <row r="27" spans="1:108" ht="15" customHeight="1">
      <c r="A27" s="16"/>
      <c r="B27" s="112" t="s">
        <v>12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3"/>
      <c r="BU27" s="109">
        <v>0</v>
      </c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1"/>
    </row>
    <row r="28" spans="1:108" ht="30" customHeight="1">
      <c r="A28" s="16"/>
      <c r="B28" s="112" t="s">
        <v>70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3"/>
      <c r="BU28" s="109">
        <v>0</v>
      </c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1"/>
    </row>
    <row r="29" spans="1:108" ht="30" customHeight="1">
      <c r="A29" s="16"/>
      <c r="B29" s="112" t="s">
        <v>107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3"/>
      <c r="BU29" s="109">
        <v>0</v>
      </c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1"/>
    </row>
    <row r="30" spans="1:108" ht="35.25" customHeight="1">
      <c r="A30" s="16"/>
      <c r="B30" s="112" t="s">
        <v>71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3"/>
      <c r="BU30" s="109">
        <v>0</v>
      </c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1"/>
    </row>
    <row r="31" spans="1:108" ht="15" customHeight="1">
      <c r="A31" s="16"/>
      <c r="B31" s="112" t="s">
        <v>72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3"/>
      <c r="BU31" s="109">
        <v>0</v>
      </c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1"/>
    </row>
    <row r="32" spans="1:108" ht="45" customHeight="1">
      <c r="A32" s="16"/>
      <c r="B32" s="112" t="s">
        <v>73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3"/>
      <c r="BU32" s="109">
        <f>BU34+BU35+BU36+BU37+BU38+BU39+BU40+BU41+BU42+BU43</f>
        <v>0</v>
      </c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1"/>
    </row>
    <row r="33" spans="1:108" ht="13.5" customHeight="1">
      <c r="A33" s="19"/>
      <c r="B33" s="217" t="s">
        <v>7</v>
      </c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  <c r="BR33" s="217"/>
      <c r="BS33" s="217"/>
      <c r="BT33" s="218"/>
      <c r="BU33" s="109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1"/>
    </row>
    <row r="34" spans="1:108" ht="15" customHeight="1">
      <c r="A34" s="16"/>
      <c r="B34" s="112" t="s">
        <v>74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3"/>
      <c r="BU34" s="109">
        <v>0</v>
      </c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1"/>
    </row>
    <row r="35" spans="1:108" ht="15" customHeight="1">
      <c r="A35" s="16"/>
      <c r="B35" s="112" t="s">
        <v>75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3"/>
      <c r="BU35" s="109">
        <v>0</v>
      </c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1"/>
    </row>
    <row r="36" spans="1:108" ht="15" customHeight="1">
      <c r="A36" s="16"/>
      <c r="B36" s="112" t="s">
        <v>69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3"/>
      <c r="BU36" s="109">
        <v>0</v>
      </c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1"/>
    </row>
    <row r="37" spans="1:108" ht="15" customHeight="1">
      <c r="A37" s="16"/>
      <c r="B37" s="112" t="s">
        <v>76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3"/>
      <c r="BU37" s="109">
        <v>0</v>
      </c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1"/>
    </row>
    <row r="38" spans="1:108" ht="15" customHeight="1">
      <c r="A38" s="16"/>
      <c r="B38" s="112" t="s">
        <v>77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3"/>
      <c r="BU38" s="109">
        <v>0</v>
      </c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1"/>
    </row>
    <row r="39" spans="1:108" ht="15" customHeight="1">
      <c r="A39" s="16"/>
      <c r="B39" s="112" t="s">
        <v>78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3"/>
      <c r="BU39" s="109">
        <v>0</v>
      </c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1"/>
    </row>
    <row r="40" spans="1:108" ht="30" customHeight="1">
      <c r="A40" s="16"/>
      <c r="B40" s="112" t="s">
        <v>79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3"/>
      <c r="BU40" s="109">
        <v>0</v>
      </c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1"/>
    </row>
    <row r="41" spans="1:108" ht="30" customHeight="1">
      <c r="A41" s="16"/>
      <c r="B41" s="112" t="s">
        <v>106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3"/>
      <c r="BU41" s="109">
        <v>0</v>
      </c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1"/>
    </row>
    <row r="42" spans="1:108" ht="29.25" customHeight="1">
      <c r="A42" s="16"/>
      <c r="B42" s="112" t="s">
        <v>80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3"/>
      <c r="BU42" s="109">
        <v>0</v>
      </c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1"/>
    </row>
    <row r="43" spans="1:108" ht="15" customHeight="1">
      <c r="A43" s="16"/>
      <c r="B43" s="112" t="s">
        <v>81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3"/>
      <c r="BU43" s="109">
        <v>0</v>
      </c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1"/>
    </row>
    <row r="44" spans="1:114" s="3" customFormat="1" ht="15" customHeight="1">
      <c r="A44" s="15"/>
      <c r="B44" s="131" t="s">
        <v>105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2"/>
      <c r="BU44" s="135">
        <f>BU47+BU62</f>
        <v>225459.29000000004</v>
      </c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  <c r="DC44" s="136"/>
      <c r="DD44" s="137"/>
      <c r="DJ44" s="3">
        <v>220004.01</v>
      </c>
    </row>
    <row r="45" spans="1:108" ht="15" customHeight="1">
      <c r="A45" s="20"/>
      <c r="B45" s="112" t="s">
        <v>1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3"/>
      <c r="BU45" s="109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1"/>
    </row>
    <row r="46" spans="1:108" ht="15" customHeight="1">
      <c r="A46" s="16"/>
      <c r="B46" s="112" t="s">
        <v>82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3"/>
      <c r="BU46" s="109">
        <v>0</v>
      </c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1"/>
    </row>
    <row r="47" spans="1:108" ht="30" customHeight="1">
      <c r="A47" s="16"/>
      <c r="B47" s="112" t="s">
        <v>137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3"/>
      <c r="BU47" s="135">
        <f>SUM(BU49:DD61)</f>
        <v>220893.43000000002</v>
      </c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7"/>
    </row>
    <row r="48" spans="1:108" ht="15" customHeight="1">
      <c r="A48" s="19"/>
      <c r="B48" s="217" t="s">
        <v>7</v>
      </c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  <c r="BL48" s="217"/>
      <c r="BM48" s="217"/>
      <c r="BN48" s="217"/>
      <c r="BO48" s="217"/>
      <c r="BP48" s="217"/>
      <c r="BQ48" s="217"/>
      <c r="BR48" s="217"/>
      <c r="BS48" s="217"/>
      <c r="BT48" s="218"/>
      <c r="BU48" s="109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1"/>
    </row>
    <row r="49" spans="1:108" ht="15" customHeight="1">
      <c r="A49" s="16"/>
      <c r="B49" s="112" t="s">
        <v>89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3"/>
      <c r="BU49" s="109">
        <v>117590.45</v>
      </c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1"/>
    </row>
    <row r="50" spans="1:108" ht="15" customHeight="1">
      <c r="A50" s="16"/>
      <c r="B50" s="112" t="s">
        <v>47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3"/>
      <c r="BU50" s="109">
        <v>0</v>
      </c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1"/>
    </row>
    <row r="51" spans="1:108" ht="15" customHeight="1">
      <c r="A51" s="16"/>
      <c r="B51" s="112" t="s">
        <v>48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3"/>
      <c r="BU51" s="109">
        <v>0</v>
      </c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1"/>
    </row>
    <row r="52" spans="1:108" ht="15" customHeight="1">
      <c r="A52" s="16"/>
      <c r="B52" s="112" t="s">
        <v>49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3"/>
      <c r="BU52" s="109">
        <v>0</v>
      </c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1"/>
    </row>
    <row r="53" spans="1:108" ht="15" customHeight="1">
      <c r="A53" s="16"/>
      <c r="B53" s="112" t="s">
        <v>50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3"/>
      <c r="BU53" s="109">
        <v>6815.56</v>
      </c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1"/>
    </row>
    <row r="54" spans="1:108" ht="15" customHeight="1">
      <c r="A54" s="16"/>
      <c r="B54" s="112" t="s">
        <v>51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3"/>
      <c r="BU54" s="109">
        <v>7812</v>
      </c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1"/>
    </row>
    <row r="55" spans="1:108" ht="15" customHeight="1">
      <c r="A55" s="16"/>
      <c r="B55" s="112" t="s">
        <v>52</v>
      </c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3"/>
      <c r="BU55" s="109">
        <v>0</v>
      </c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1"/>
    </row>
    <row r="56" spans="1:108" ht="15" customHeight="1">
      <c r="A56" s="16"/>
      <c r="B56" s="112" t="s">
        <v>83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3"/>
      <c r="BU56" s="109">
        <v>0</v>
      </c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1"/>
    </row>
    <row r="57" spans="1:108" ht="15" customHeight="1">
      <c r="A57" s="16"/>
      <c r="B57" s="112" t="s">
        <v>108</v>
      </c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3"/>
      <c r="BU57" s="109">
        <v>0</v>
      </c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1"/>
    </row>
    <row r="58" spans="1:108" ht="15" customHeight="1">
      <c r="A58" s="16"/>
      <c r="B58" s="112" t="s">
        <v>84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3"/>
      <c r="BU58" s="109">
        <v>0</v>
      </c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1"/>
    </row>
    <row r="59" spans="1:108" ht="15" customHeight="1">
      <c r="A59" s="16"/>
      <c r="B59" s="112" t="s">
        <v>85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3"/>
      <c r="BU59" s="109">
        <v>0</v>
      </c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1"/>
    </row>
    <row r="60" spans="1:108" ht="15" customHeight="1">
      <c r="A60" s="16"/>
      <c r="B60" s="112" t="s">
        <v>86</v>
      </c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3"/>
      <c r="BU60" s="109">
        <v>83220.14</v>
      </c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1"/>
    </row>
    <row r="61" spans="1:108" ht="15" customHeight="1">
      <c r="A61" s="16"/>
      <c r="B61" s="112" t="s">
        <v>87</v>
      </c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3"/>
      <c r="BU61" s="109">
        <v>5455.28</v>
      </c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1"/>
    </row>
    <row r="62" spans="1:115" ht="45" customHeight="1">
      <c r="A62" s="16"/>
      <c r="B62" s="112" t="s">
        <v>88</v>
      </c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3"/>
      <c r="BU62" s="135">
        <f>SUM(BU64:DD76)</f>
        <v>4565.860000000001</v>
      </c>
      <c r="BV62" s="136"/>
      <c r="BW62" s="136"/>
      <c r="BX62" s="136"/>
      <c r="BY62" s="136"/>
      <c r="BZ62" s="136"/>
      <c r="CA62" s="136"/>
      <c r="CB62" s="136"/>
      <c r="CC62" s="136"/>
      <c r="CD62" s="136"/>
      <c r="CE62" s="136"/>
      <c r="CF62" s="136"/>
      <c r="CG62" s="136"/>
      <c r="CH62" s="136"/>
      <c r="CI62" s="136"/>
      <c r="CJ62" s="136"/>
      <c r="CK62" s="136"/>
      <c r="CL62" s="136"/>
      <c r="CM62" s="136"/>
      <c r="CN62" s="136"/>
      <c r="CO62" s="136"/>
      <c r="CP62" s="136"/>
      <c r="CQ62" s="136"/>
      <c r="CR62" s="136"/>
      <c r="CS62" s="136"/>
      <c r="CT62" s="136"/>
      <c r="CU62" s="136"/>
      <c r="CV62" s="136"/>
      <c r="CW62" s="136"/>
      <c r="CX62" s="136"/>
      <c r="CY62" s="136"/>
      <c r="CZ62" s="136"/>
      <c r="DA62" s="136"/>
      <c r="DB62" s="136"/>
      <c r="DC62" s="136"/>
      <c r="DD62" s="137"/>
      <c r="DK62" s="76">
        <f>BU60+BU75</f>
        <v>85286</v>
      </c>
    </row>
    <row r="63" spans="1:108" ht="15" customHeight="1">
      <c r="A63" s="21"/>
      <c r="B63" s="217" t="s">
        <v>7</v>
      </c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  <c r="BN63" s="217"/>
      <c r="BO63" s="217"/>
      <c r="BP63" s="217"/>
      <c r="BQ63" s="217"/>
      <c r="BR63" s="217"/>
      <c r="BS63" s="217"/>
      <c r="BT63" s="218"/>
      <c r="BU63" s="109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1"/>
    </row>
    <row r="64" spans="1:108" ht="15" customHeight="1">
      <c r="A64" s="16"/>
      <c r="B64" s="112" t="s">
        <v>90</v>
      </c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3"/>
      <c r="BU64" s="109">
        <v>0</v>
      </c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1"/>
    </row>
    <row r="65" spans="1:108" ht="15" customHeight="1">
      <c r="A65" s="16"/>
      <c r="B65" s="112" t="s">
        <v>53</v>
      </c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2"/>
      <c r="BT65" s="113"/>
      <c r="BU65" s="109">
        <v>0</v>
      </c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1"/>
    </row>
    <row r="66" spans="1:108" ht="15" customHeight="1">
      <c r="A66" s="16"/>
      <c r="B66" s="112" t="s">
        <v>54</v>
      </c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12"/>
      <c r="BK66" s="112"/>
      <c r="BL66" s="112"/>
      <c r="BM66" s="112"/>
      <c r="BN66" s="112"/>
      <c r="BO66" s="112"/>
      <c r="BP66" s="112"/>
      <c r="BQ66" s="112"/>
      <c r="BR66" s="112"/>
      <c r="BS66" s="112"/>
      <c r="BT66" s="113"/>
      <c r="BU66" s="109">
        <v>0</v>
      </c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1"/>
    </row>
    <row r="67" spans="1:108" ht="15" customHeight="1">
      <c r="A67" s="16"/>
      <c r="B67" s="112" t="s">
        <v>55</v>
      </c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P67" s="112"/>
      <c r="BQ67" s="112"/>
      <c r="BR67" s="112"/>
      <c r="BS67" s="112"/>
      <c r="BT67" s="113"/>
      <c r="BU67" s="109">
        <v>0</v>
      </c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1"/>
    </row>
    <row r="68" spans="1:108" ht="15" customHeight="1">
      <c r="A68" s="16"/>
      <c r="B68" s="112" t="s">
        <v>56</v>
      </c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3"/>
      <c r="BU68" s="109">
        <v>1150</v>
      </c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1"/>
    </row>
    <row r="69" spans="1:108" ht="15" customHeight="1">
      <c r="A69" s="16"/>
      <c r="B69" s="112" t="s">
        <v>57</v>
      </c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3"/>
      <c r="BU69" s="109">
        <v>1350</v>
      </c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1"/>
    </row>
    <row r="70" spans="1:108" ht="15" customHeight="1">
      <c r="A70" s="16"/>
      <c r="B70" s="112" t="s">
        <v>58</v>
      </c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112"/>
      <c r="BK70" s="112"/>
      <c r="BL70" s="112"/>
      <c r="BM70" s="112"/>
      <c r="BN70" s="112"/>
      <c r="BO70" s="112"/>
      <c r="BP70" s="112"/>
      <c r="BQ70" s="112"/>
      <c r="BR70" s="112"/>
      <c r="BS70" s="112"/>
      <c r="BT70" s="113"/>
      <c r="BU70" s="109">
        <v>0</v>
      </c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1"/>
    </row>
    <row r="71" spans="1:108" ht="15" customHeight="1">
      <c r="A71" s="16"/>
      <c r="B71" s="112" t="s">
        <v>91</v>
      </c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12"/>
      <c r="BS71" s="112"/>
      <c r="BT71" s="113"/>
      <c r="BU71" s="109">
        <v>0</v>
      </c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1"/>
    </row>
    <row r="72" spans="1:108" ht="15" customHeight="1">
      <c r="A72" s="16"/>
      <c r="B72" s="112" t="s">
        <v>109</v>
      </c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3"/>
      <c r="BU72" s="109">
        <v>0</v>
      </c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1"/>
    </row>
    <row r="73" spans="1:108" ht="15" customHeight="1">
      <c r="A73" s="16"/>
      <c r="B73" s="112" t="s">
        <v>92</v>
      </c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3"/>
      <c r="BU73" s="109">
        <v>0</v>
      </c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110"/>
      <c r="DC73" s="110"/>
      <c r="DD73" s="111"/>
    </row>
    <row r="74" spans="1:108" ht="15" customHeight="1">
      <c r="A74" s="16"/>
      <c r="B74" s="112" t="s">
        <v>93</v>
      </c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12"/>
      <c r="BS74" s="112"/>
      <c r="BT74" s="113"/>
      <c r="BU74" s="109">
        <v>0</v>
      </c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1"/>
    </row>
    <row r="75" spans="1:108" ht="15" customHeight="1">
      <c r="A75" s="16"/>
      <c r="B75" s="112" t="s">
        <v>94</v>
      </c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12"/>
      <c r="BS75" s="112"/>
      <c r="BT75" s="113"/>
      <c r="BU75" s="109">
        <v>2065.86</v>
      </c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10"/>
      <c r="DD75" s="111"/>
    </row>
    <row r="76" spans="1:108" ht="15" customHeight="1">
      <c r="A76" s="16"/>
      <c r="B76" s="112" t="s">
        <v>95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12"/>
      <c r="BI76" s="112"/>
      <c r="BJ76" s="112"/>
      <c r="BK76" s="112"/>
      <c r="BL76" s="112"/>
      <c r="BM76" s="112"/>
      <c r="BN76" s="112"/>
      <c r="BO76" s="112"/>
      <c r="BP76" s="112"/>
      <c r="BQ76" s="112"/>
      <c r="BR76" s="112"/>
      <c r="BS76" s="112"/>
      <c r="BT76" s="113"/>
      <c r="BU76" s="109">
        <v>0</v>
      </c>
      <c r="BV76" s="110"/>
      <c r="BW76" s="110"/>
      <c r="BX76" s="110"/>
      <c r="BY76" s="110"/>
      <c r="BZ76" s="110"/>
      <c r="CA76" s="110"/>
      <c r="CB76" s="110"/>
      <c r="CC76" s="110"/>
      <c r="CD76" s="110"/>
      <c r="CE76" s="110"/>
      <c r="CF76" s="110"/>
      <c r="CG76" s="110"/>
      <c r="CH76" s="110"/>
      <c r="CI76" s="110"/>
      <c r="CJ76" s="110"/>
      <c r="CK76" s="110"/>
      <c r="CL76" s="110"/>
      <c r="CM76" s="110"/>
      <c r="CN76" s="110"/>
      <c r="CO76" s="110"/>
      <c r="CP76" s="110"/>
      <c r="CQ76" s="110"/>
      <c r="CR76" s="110"/>
      <c r="CS76" s="110"/>
      <c r="CT76" s="110"/>
      <c r="CU76" s="110"/>
      <c r="CV76" s="110"/>
      <c r="CW76" s="110"/>
      <c r="CX76" s="110"/>
      <c r="CY76" s="110"/>
      <c r="CZ76" s="110"/>
      <c r="DA76" s="110"/>
      <c r="DB76" s="110"/>
      <c r="DC76" s="110"/>
      <c r="DD76" s="111"/>
    </row>
  </sheetData>
  <sheetProtection/>
  <mergeCells count="147">
    <mergeCell ref="B76:BT76"/>
    <mergeCell ref="BU76:DD76"/>
    <mergeCell ref="B73:BT73"/>
    <mergeCell ref="BU73:DD73"/>
    <mergeCell ref="B74:BT74"/>
    <mergeCell ref="BU74:DD74"/>
    <mergeCell ref="B75:BT75"/>
    <mergeCell ref="BU75:DD75"/>
    <mergeCell ref="B70:BT70"/>
    <mergeCell ref="BU70:DD70"/>
    <mergeCell ref="B71:BT71"/>
    <mergeCell ref="BU71:DD71"/>
    <mergeCell ref="B72:BT72"/>
    <mergeCell ref="BU72:DD72"/>
    <mergeCell ref="B67:BT67"/>
    <mergeCell ref="BU67:DD67"/>
    <mergeCell ref="B68:BT68"/>
    <mergeCell ref="BU68:DD68"/>
    <mergeCell ref="B69:BT69"/>
    <mergeCell ref="BU69:DD69"/>
    <mergeCell ref="B64:BT64"/>
    <mergeCell ref="BU64:DD64"/>
    <mergeCell ref="B65:BT65"/>
    <mergeCell ref="BU65:DD65"/>
    <mergeCell ref="B66:BT66"/>
    <mergeCell ref="BU66:DD66"/>
    <mergeCell ref="B61:BT61"/>
    <mergeCell ref="BU61:DD61"/>
    <mergeCell ref="B62:BT62"/>
    <mergeCell ref="BU62:DD62"/>
    <mergeCell ref="B63:BT63"/>
    <mergeCell ref="BU63:DD63"/>
    <mergeCell ref="B58:BT58"/>
    <mergeCell ref="BU58:DD58"/>
    <mergeCell ref="B59:BT59"/>
    <mergeCell ref="BU59:DD59"/>
    <mergeCell ref="B60:BT60"/>
    <mergeCell ref="BU60:DD60"/>
    <mergeCell ref="B55:BT55"/>
    <mergeCell ref="BU55:DD55"/>
    <mergeCell ref="B56:BT56"/>
    <mergeCell ref="BU56:DD56"/>
    <mergeCell ref="B57:BT57"/>
    <mergeCell ref="BU57:DD57"/>
    <mergeCell ref="B52:BT52"/>
    <mergeCell ref="BU52:DD52"/>
    <mergeCell ref="B53:BT53"/>
    <mergeCell ref="BU53:DD53"/>
    <mergeCell ref="B54:BT54"/>
    <mergeCell ref="BU54:DD54"/>
    <mergeCell ref="B49:BT49"/>
    <mergeCell ref="BU49:DD49"/>
    <mergeCell ref="B50:BT50"/>
    <mergeCell ref="BU50:DD50"/>
    <mergeCell ref="B51:BT51"/>
    <mergeCell ref="BU51:DD51"/>
    <mergeCell ref="B46:BT46"/>
    <mergeCell ref="BU46:DD46"/>
    <mergeCell ref="B47:BT47"/>
    <mergeCell ref="BU47:DD47"/>
    <mergeCell ref="B48:BT48"/>
    <mergeCell ref="BU48:DD48"/>
    <mergeCell ref="B43:BT43"/>
    <mergeCell ref="BU43:DD43"/>
    <mergeCell ref="B44:BT44"/>
    <mergeCell ref="BU44:DD44"/>
    <mergeCell ref="B45:BT45"/>
    <mergeCell ref="BU45:DD45"/>
    <mergeCell ref="B40:BT40"/>
    <mergeCell ref="BU40:DD40"/>
    <mergeCell ref="B41:BT41"/>
    <mergeCell ref="BU41:DD41"/>
    <mergeCell ref="B42:BT42"/>
    <mergeCell ref="BU42:DD42"/>
    <mergeCell ref="B37:BT37"/>
    <mergeCell ref="BU37:DD37"/>
    <mergeCell ref="B38:BT38"/>
    <mergeCell ref="BU38:DD38"/>
    <mergeCell ref="B39:BT39"/>
    <mergeCell ref="BU39:DD39"/>
    <mergeCell ref="B34:BT34"/>
    <mergeCell ref="BU34:DD34"/>
    <mergeCell ref="B35:BT35"/>
    <mergeCell ref="BU35:DD35"/>
    <mergeCell ref="B36:BT36"/>
    <mergeCell ref="BU36:DD36"/>
    <mergeCell ref="B31:BT31"/>
    <mergeCell ref="BU31:DD31"/>
    <mergeCell ref="B32:BT32"/>
    <mergeCell ref="BU32:DD32"/>
    <mergeCell ref="B33:BT33"/>
    <mergeCell ref="BU33:DD33"/>
    <mergeCell ref="B28:BT28"/>
    <mergeCell ref="BU28:DD28"/>
    <mergeCell ref="B29:BT29"/>
    <mergeCell ref="BU29:DD29"/>
    <mergeCell ref="B30:BT30"/>
    <mergeCell ref="BU30:DD30"/>
    <mergeCell ref="B25:BT25"/>
    <mergeCell ref="BU25:DD25"/>
    <mergeCell ref="B26:BT26"/>
    <mergeCell ref="BU26:DD26"/>
    <mergeCell ref="B27:BT27"/>
    <mergeCell ref="BU27:DD27"/>
    <mergeCell ref="B22:BT22"/>
    <mergeCell ref="BU22:DD22"/>
    <mergeCell ref="B23:BT23"/>
    <mergeCell ref="BU23:DD23"/>
    <mergeCell ref="B24:BT24"/>
    <mergeCell ref="BU24:DD24"/>
    <mergeCell ref="B19:BT19"/>
    <mergeCell ref="BU19:DD19"/>
    <mergeCell ref="B20:BT20"/>
    <mergeCell ref="BU20:DD20"/>
    <mergeCell ref="B21:BT21"/>
    <mergeCell ref="BU21:DD21"/>
    <mergeCell ref="B16:BT16"/>
    <mergeCell ref="BU16:DD16"/>
    <mergeCell ref="B17:BT17"/>
    <mergeCell ref="BU17:DD17"/>
    <mergeCell ref="B18:BT18"/>
    <mergeCell ref="BU18:DD18"/>
    <mergeCell ref="B13:BT13"/>
    <mergeCell ref="BU13:DD13"/>
    <mergeCell ref="B14:BT14"/>
    <mergeCell ref="BU14:DD14"/>
    <mergeCell ref="B15:BT15"/>
    <mergeCell ref="BU15:DD15"/>
    <mergeCell ref="B10:BT10"/>
    <mergeCell ref="BU10:DD10"/>
    <mergeCell ref="B11:BT11"/>
    <mergeCell ref="BU11:DD11"/>
    <mergeCell ref="B12:BT12"/>
    <mergeCell ref="BU12:DD12"/>
    <mergeCell ref="B7:BT7"/>
    <mergeCell ref="BU7:DD7"/>
    <mergeCell ref="B8:BT8"/>
    <mergeCell ref="BU8:DD8"/>
    <mergeCell ref="B9:BT9"/>
    <mergeCell ref="BU9:DD9"/>
    <mergeCell ref="A2:DD2"/>
    <mergeCell ref="A4:BT4"/>
    <mergeCell ref="BU4:DD4"/>
    <mergeCell ref="B5:BT5"/>
    <mergeCell ref="BU5:DD5"/>
    <mergeCell ref="B6:BT6"/>
    <mergeCell ref="BU6:DD6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EH58"/>
  <sheetViews>
    <sheetView view="pageBreakPreview" zoomScaleSheetLayoutView="100" workbookViewId="0" topLeftCell="A37">
      <selection activeCell="FH12" sqref="FH12"/>
    </sheetView>
  </sheetViews>
  <sheetFormatPr defaultColWidth="0.875" defaultRowHeight="12.75"/>
  <cols>
    <col min="1" max="42" width="0.875" style="14" customWidth="1"/>
    <col min="43" max="43" width="2.875" style="14" customWidth="1"/>
    <col min="44" max="52" width="0.875" style="14" customWidth="1"/>
    <col min="53" max="53" width="2.875" style="14" customWidth="1"/>
    <col min="54" max="54" width="0.875" style="14" customWidth="1"/>
    <col min="55" max="55" width="0.12890625" style="14" customWidth="1"/>
    <col min="56" max="57" width="0.37109375" style="14" hidden="1" customWidth="1"/>
    <col min="58" max="58" width="1.00390625" style="14" hidden="1" customWidth="1"/>
    <col min="59" max="60" width="0.875" style="14" hidden="1" customWidth="1"/>
    <col min="61" max="67" width="0.875" style="14" customWidth="1"/>
    <col min="68" max="68" width="0.12890625" style="14" customWidth="1"/>
    <col min="69" max="70" width="0.875" style="14" hidden="1" customWidth="1"/>
    <col min="71" max="101" width="0.875" style="14" customWidth="1"/>
    <col min="102" max="102" width="0.37109375" style="14" customWidth="1"/>
    <col min="103" max="103" width="0.2421875" style="14" hidden="1" customWidth="1"/>
    <col min="104" max="104" width="0.875" style="14" hidden="1" customWidth="1"/>
    <col min="105" max="111" width="0.875" style="14" customWidth="1"/>
    <col min="112" max="112" width="4.00390625" style="14" hidden="1" customWidth="1"/>
    <col min="113" max="113" width="20.625" style="14" hidden="1" customWidth="1"/>
    <col min="114" max="125" width="0" style="14" hidden="1" customWidth="1"/>
    <col min="126" max="137" width="0.875" style="14" customWidth="1"/>
    <col min="138" max="138" width="9.00390625" style="14" bestFit="1" customWidth="1"/>
    <col min="139" max="16384" width="0.875" style="14" customWidth="1"/>
  </cols>
  <sheetData>
    <row r="1" ht="7.5" customHeight="1"/>
    <row r="2" spans="1:108" s="52" customFormat="1" ht="28.5" customHeight="1">
      <c r="A2" s="146" t="s">
        <v>148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</row>
    <row r="3" spans="1:60" ht="7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</row>
    <row r="4" spans="1:108" ht="15" customHeight="1">
      <c r="A4" s="240" t="s">
        <v>0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2"/>
      <c r="AR4" s="240" t="s">
        <v>124</v>
      </c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2"/>
      <c r="BI4" s="240" t="s">
        <v>178</v>
      </c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2"/>
      <c r="CA4" s="262" t="s">
        <v>97</v>
      </c>
      <c r="CB4" s="263"/>
      <c r="CC4" s="263"/>
      <c r="CD4" s="263"/>
      <c r="CE4" s="263"/>
      <c r="CF4" s="263"/>
      <c r="CG4" s="263"/>
      <c r="CH4" s="263"/>
      <c r="CI4" s="263"/>
      <c r="CJ4" s="263"/>
      <c r="CK4" s="263"/>
      <c r="CL4" s="263"/>
      <c r="CM4" s="263"/>
      <c r="CN4" s="263"/>
      <c r="CO4" s="263"/>
      <c r="CP4" s="263"/>
      <c r="CQ4" s="263"/>
      <c r="CR4" s="263"/>
      <c r="CS4" s="263"/>
      <c r="CT4" s="263"/>
      <c r="CU4" s="263"/>
      <c r="CV4" s="263"/>
      <c r="CW4" s="263"/>
      <c r="CX4" s="263"/>
      <c r="CY4" s="263"/>
      <c r="CZ4" s="263"/>
      <c r="DA4" s="263"/>
      <c r="DB4" s="263"/>
      <c r="DC4" s="263"/>
      <c r="DD4" s="264"/>
    </row>
    <row r="5" spans="1:108" ht="87" customHeight="1">
      <c r="A5" s="243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5"/>
      <c r="AR5" s="243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5"/>
      <c r="BI5" s="243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5"/>
      <c r="CA5" s="263" t="s">
        <v>98</v>
      </c>
      <c r="CB5" s="263"/>
      <c r="CC5" s="263"/>
      <c r="CD5" s="263"/>
      <c r="CE5" s="263"/>
      <c r="CF5" s="263"/>
      <c r="CG5" s="263"/>
      <c r="CH5" s="263"/>
      <c r="CI5" s="263"/>
      <c r="CJ5" s="263"/>
      <c r="CK5" s="263"/>
      <c r="CL5" s="263"/>
      <c r="CM5" s="263"/>
      <c r="CN5" s="263"/>
      <c r="CO5" s="264"/>
      <c r="CP5" s="263" t="s">
        <v>118</v>
      </c>
      <c r="CQ5" s="263"/>
      <c r="CR5" s="263"/>
      <c r="CS5" s="263"/>
      <c r="CT5" s="263"/>
      <c r="CU5" s="263"/>
      <c r="CV5" s="263"/>
      <c r="CW5" s="263"/>
      <c r="CX5" s="263"/>
      <c r="CY5" s="263"/>
      <c r="CZ5" s="263"/>
      <c r="DA5" s="263"/>
      <c r="DB5" s="263"/>
      <c r="DC5" s="263"/>
      <c r="DD5" s="264"/>
    </row>
    <row r="6" spans="1:113" ht="36.75" customHeight="1">
      <c r="A6" s="54"/>
      <c r="B6" s="230" t="s">
        <v>59</v>
      </c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1"/>
      <c r="AR6" s="232" t="s">
        <v>21</v>
      </c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4"/>
      <c r="BI6" s="259">
        <f>CA6</f>
        <v>0</v>
      </c>
      <c r="BJ6" s="260"/>
      <c r="BK6" s="260"/>
      <c r="BL6" s="260"/>
      <c r="BM6" s="260"/>
      <c r="BN6" s="260"/>
      <c r="BO6" s="260"/>
      <c r="BP6" s="260"/>
      <c r="BQ6" s="260"/>
      <c r="BR6" s="260"/>
      <c r="BS6" s="260"/>
      <c r="BT6" s="260"/>
      <c r="BU6" s="260"/>
      <c r="BV6" s="260"/>
      <c r="BW6" s="260"/>
      <c r="BX6" s="260"/>
      <c r="BY6" s="260"/>
      <c r="BZ6" s="261"/>
      <c r="CA6" s="265">
        <v>0</v>
      </c>
      <c r="CB6" s="266"/>
      <c r="CC6" s="266"/>
      <c r="CD6" s="266"/>
      <c r="CE6" s="266"/>
      <c r="CF6" s="266"/>
      <c r="CG6" s="266"/>
      <c r="CH6" s="266"/>
      <c r="CI6" s="266"/>
      <c r="CJ6" s="266"/>
      <c r="CK6" s="266"/>
      <c r="CL6" s="266"/>
      <c r="CM6" s="266"/>
      <c r="CN6" s="266"/>
      <c r="CO6" s="267"/>
      <c r="CP6" s="227">
        <v>0</v>
      </c>
      <c r="CQ6" s="228"/>
      <c r="CR6" s="228"/>
      <c r="CS6" s="228"/>
      <c r="CT6" s="228"/>
      <c r="CU6" s="228"/>
      <c r="CV6" s="228"/>
      <c r="CW6" s="228"/>
      <c r="CX6" s="228"/>
      <c r="CY6" s="228"/>
      <c r="CZ6" s="228"/>
      <c r="DA6" s="228"/>
      <c r="DB6" s="228"/>
      <c r="DC6" s="228"/>
      <c r="DD6" s="229"/>
      <c r="DI6" s="74">
        <f>CA7-CA23</f>
        <v>0</v>
      </c>
    </row>
    <row r="7" spans="1:108" s="55" customFormat="1" ht="27.75" customHeight="1">
      <c r="A7" s="54"/>
      <c r="B7" s="235" t="s">
        <v>22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  <c r="AR7" s="237" t="s">
        <v>21</v>
      </c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9"/>
      <c r="BI7" s="256">
        <f>CA7</f>
        <v>5193409.48</v>
      </c>
      <c r="BJ7" s="257"/>
      <c r="BK7" s="257"/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8"/>
      <c r="CA7" s="268">
        <f>CA9+CA10+CA11+CA12+CA18</f>
        <v>5193409.48</v>
      </c>
      <c r="CB7" s="269"/>
      <c r="CC7" s="269"/>
      <c r="CD7" s="269"/>
      <c r="CE7" s="269"/>
      <c r="CF7" s="269"/>
      <c r="CG7" s="269"/>
      <c r="CH7" s="269"/>
      <c r="CI7" s="269"/>
      <c r="CJ7" s="269"/>
      <c r="CK7" s="269"/>
      <c r="CL7" s="269"/>
      <c r="CM7" s="269"/>
      <c r="CN7" s="269"/>
      <c r="CO7" s="270"/>
      <c r="CP7" s="268">
        <v>0</v>
      </c>
      <c r="CQ7" s="269"/>
      <c r="CR7" s="269"/>
      <c r="CS7" s="269"/>
      <c r="CT7" s="269"/>
      <c r="CU7" s="269"/>
      <c r="CV7" s="269"/>
      <c r="CW7" s="269"/>
      <c r="CX7" s="269"/>
      <c r="CY7" s="269"/>
      <c r="CZ7" s="269"/>
      <c r="DA7" s="269"/>
      <c r="DB7" s="269"/>
      <c r="DC7" s="269"/>
      <c r="DD7" s="270"/>
    </row>
    <row r="8" spans="1:108" s="55" customFormat="1" ht="22.5" customHeight="1">
      <c r="A8" s="54"/>
      <c r="B8" s="230" t="s">
        <v>7</v>
      </c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1"/>
      <c r="AR8" s="232" t="s">
        <v>21</v>
      </c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4"/>
      <c r="BI8" s="227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9"/>
      <c r="CA8" s="227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9"/>
      <c r="CP8" s="227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9"/>
    </row>
    <row r="9" spans="1:113" s="55" customFormat="1" ht="41.25" customHeight="1">
      <c r="A9" s="54"/>
      <c r="B9" s="230" t="s">
        <v>138</v>
      </c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1"/>
      <c r="AR9" s="232" t="s">
        <v>21</v>
      </c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4"/>
      <c r="BI9" s="259">
        <f>CA9</f>
        <v>4748639.48</v>
      </c>
      <c r="BJ9" s="260"/>
      <c r="BK9" s="260"/>
      <c r="BL9" s="260"/>
      <c r="BM9" s="260"/>
      <c r="BN9" s="260"/>
      <c r="BO9" s="260"/>
      <c r="BP9" s="260"/>
      <c r="BQ9" s="260"/>
      <c r="BR9" s="260"/>
      <c r="BS9" s="260"/>
      <c r="BT9" s="260"/>
      <c r="BU9" s="260"/>
      <c r="BV9" s="260"/>
      <c r="BW9" s="260"/>
      <c r="BX9" s="260"/>
      <c r="BY9" s="260"/>
      <c r="BZ9" s="261"/>
      <c r="CA9" s="227">
        <f>4808639.48-60000</f>
        <v>4748639.48</v>
      </c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9"/>
      <c r="CP9" s="227">
        <v>0</v>
      </c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9"/>
      <c r="DI9" s="55">
        <v>4</v>
      </c>
    </row>
    <row r="10" spans="1:112" s="55" customFormat="1" ht="21.75" customHeight="1">
      <c r="A10" s="54"/>
      <c r="B10" s="230" t="s">
        <v>119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1"/>
      <c r="AR10" s="232" t="s">
        <v>21</v>
      </c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4"/>
      <c r="BI10" s="259">
        <f>CA10</f>
        <v>80200</v>
      </c>
      <c r="BJ10" s="260"/>
      <c r="BK10" s="260"/>
      <c r="BL10" s="260"/>
      <c r="BM10" s="260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1"/>
      <c r="CA10" s="227">
        <f>60000+10000+10200</f>
        <v>80200</v>
      </c>
      <c r="CB10" s="228"/>
      <c r="CC10" s="228"/>
      <c r="CD10" s="228"/>
      <c r="CE10" s="228"/>
      <c r="CF10" s="228"/>
      <c r="CG10" s="228"/>
      <c r="CH10" s="228"/>
      <c r="CI10" s="228"/>
      <c r="CJ10" s="228"/>
      <c r="CK10" s="228"/>
      <c r="CL10" s="228"/>
      <c r="CM10" s="228"/>
      <c r="CN10" s="228"/>
      <c r="CO10" s="229"/>
      <c r="CP10" s="227">
        <v>0</v>
      </c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C10" s="228"/>
      <c r="DD10" s="229"/>
      <c r="DH10" s="55">
        <v>5</v>
      </c>
    </row>
    <row r="11" spans="1:108" s="55" customFormat="1" ht="27" customHeight="1">
      <c r="A11" s="54"/>
      <c r="B11" s="230" t="s">
        <v>29</v>
      </c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1"/>
      <c r="AR11" s="232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4"/>
      <c r="BI11" s="259">
        <f>CA11</f>
        <v>0</v>
      </c>
      <c r="BJ11" s="260"/>
      <c r="BK11" s="260"/>
      <c r="BL11" s="260"/>
      <c r="BM11" s="260"/>
      <c r="BN11" s="260"/>
      <c r="BO11" s="260"/>
      <c r="BP11" s="260"/>
      <c r="BQ11" s="260"/>
      <c r="BR11" s="260"/>
      <c r="BS11" s="260"/>
      <c r="BT11" s="260"/>
      <c r="BU11" s="260"/>
      <c r="BV11" s="260"/>
      <c r="BW11" s="260"/>
      <c r="BX11" s="260"/>
      <c r="BY11" s="260"/>
      <c r="BZ11" s="261"/>
      <c r="CA11" s="227">
        <v>0</v>
      </c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9"/>
      <c r="CP11" s="227">
        <v>0</v>
      </c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9"/>
    </row>
    <row r="12" spans="1:138" s="55" customFormat="1" ht="61.5" customHeight="1">
      <c r="A12" s="56"/>
      <c r="B12" s="249" t="s">
        <v>149</v>
      </c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50"/>
      <c r="AR12" s="251" t="s">
        <v>21</v>
      </c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3"/>
      <c r="BI12" s="259">
        <f>CA12</f>
        <v>314000</v>
      </c>
      <c r="BJ12" s="260"/>
      <c r="BK12" s="260"/>
      <c r="BL12" s="260"/>
      <c r="BM12" s="260"/>
      <c r="BN12" s="260"/>
      <c r="BO12" s="260"/>
      <c r="BP12" s="260"/>
      <c r="BQ12" s="260"/>
      <c r="BR12" s="260"/>
      <c r="BS12" s="260"/>
      <c r="BT12" s="260"/>
      <c r="BU12" s="260"/>
      <c r="BV12" s="260"/>
      <c r="BW12" s="260"/>
      <c r="BX12" s="260"/>
      <c r="BY12" s="260"/>
      <c r="BZ12" s="261"/>
      <c r="CA12" s="246">
        <f>CA17</f>
        <v>314000</v>
      </c>
      <c r="CB12" s="247"/>
      <c r="CC12" s="247"/>
      <c r="CD12" s="247"/>
      <c r="CE12" s="247"/>
      <c r="CF12" s="247"/>
      <c r="CG12" s="247"/>
      <c r="CH12" s="247"/>
      <c r="CI12" s="247"/>
      <c r="CJ12" s="247"/>
      <c r="CK12" s="247"/>
      <c r="CL12" s="247"/>
      <c r="CM12" s="247"/>
      <c r="CN12" s="247"/>
      <c r="CO12" s="248"/>
      <c r="CP12" s="227">
        <v>0</v>
      </c>
      <c r="CQ12" s="228"/>
      <c r="CR12" s="228"/>
      <c r="CS12" s="228"/>
      <c r="CT12" s="228"/>
      <c r="CU12" s="228"/>
      <c r="CV12" s="228"/>
      <c r="CW12" s="228"/>
      <c r="CX12" s="228"/>
      <c r="CY12" s="228"/>
      <c r="CZ12" s="228"/>
      <c r="DA12" s="228"/>
      <c r="DB12" s="228"/>
      <c r="DC12" s="228"/>
      <c r="DD12" s="229"/>
      <c r="EH12" s="75"/>
    </row>
    <row r="13" spans="1:108" s="55" customFormat="1" ht="15" customHeight="1" hidden="1">
      <c r="A13" s="54"/>
      <c r="B13" s="230" t="s">
        <v>7</v>
      </c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1"/>
      <c r="AR13" s="232" t="s">
        <v>21</v>
      </c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4"/>
      <c r="BI13" s="227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9"/>
      <c r="CA13" s="227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9"/>
      <c r="CP13" s="227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9"/>
    </row>
    <row r="14" spans="1:108" s="55" customFormat="1" ht="15" customHeight="1" hidden="1">
      <c r="A14" s="54"/>
      <c r="B14" s="230" t="s">
        <v>30</v>
      </c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1"/>
      <c r="AR14" s="232" t="s">
        <v>21</v>
      </c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4"/>
      <c r="BI14" s="227">
        <f>CA14</f>
        <v>0</v>
      </c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8"/>
      <c r="BX14" s="228"/>
      <c r="BY14" s="228"/>
      <c r="BZ14" s="229"/>
      <c r="CA14" s="227"/>
      <c r="CB14" s="228"/>
      <c r="CC14" s="228"/>
      <c r="CD14" s="228"/>
      <c r="CE14" s="228"/>
      <c r="CF14" s="228"/>
      <c r="CG14" s="228"/>
      <c r="CH14" s="228"/>
      <c r="CI14" s="228"/>
      <c r="CJ14" s="228"/>
      <c r="CK14" s="228"/>
      <c r="CL14" s="228"/>
      <c r="CM14" s="228"/>
      <c r="CN14" s="228"/>
      <c r="CO14" s="229"/>
      <c r="CP14" s="227">
        <v>0</v>
      </c>
      <c r="CQ14" s="228"/>
      <c r="CR14" s="228"/>
      <c r="CS14" s="228"/>
      <c r="CT14" s="228"/>
      <c r="CU14" s="228"/>
      <c r="CV14" s="228"/>
      <c r="CW14" s="228"/>
      <c r="CX14" s="228"/>
      <c r="CY14" s="228"/>
      <c r="CZ14" s="228"/>
      <c r="DA14" s="228"/>
      <c r="DB14" s="228"/>
      <c r="DC14" s="228"/>
      <c r="DD14" s="229"/>
    </row>
    <row r="15" spans="1:108" s="55" customFormat="1" ht="15" customHeight="1" hidden="1">
      <c r="A15" s="54"/>
      <c r="B15" s="230" t="s">
        <v>31</v>
      </c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1"/>
      <c r="AR15" s="232" t="s">
        <v>21</v>
      </c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4"/>
      <c r="BI15" s="227">
        <f>CA15</f>
        <v>0</v>
      </c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  <c r="BU15" s="228"/>
      <c r="BV15" s="228"/>
      <c r="BW15" s="228"/>
      <c r="BX15" s="228"/>
      <c r="BY15" s="228"/>
      <c r="BZ15" s="229"/>
      <c r="CA15" s="227"/>
      <c r="CB15" s="228"/>
      <c r="CC15" s="228"/>
      <c r="CD15" s="228"/>
      <c r="CE15" s="228"/>
      <c r="CF15" s="228"/>
      <c r="CG15" s="228"/>
      <c r="CH15" s="228"/>
      <c r="CI15" s="228"/>
      <c r="CJ15" s="228"/>
      <c r="CK15" s="228"/>
      <c r="CL15" s="228"/>
      <c r="CM15" s="228"/>
      <c r="CN15" s="228"/>
      <c r="CO15" s="229"/>
      <c r="CP15" s="227">
        <v>0</v>
      </c>
      <c r="CQ15" s="228"/>
      <c r="CR15" s="228"/>
      <c r="CS15" s="228"/>
      <c r="CT15" s="228"/>
      <c r="CU15" s="228"/>
      <c r="CV15" s="228"/>
      <c r="CW15" s="228"/>
      <c r="CX15" s="228"/>
      <c r="CY15" s="228"/>
      <c r="CZ15" s="228"/>
      <c r="DA15" s="228"/>
      <c r="DB15" s="228"/>
      <c r="DC15" s="228"/>
      <c r="DD15" s="229"/>
    </row>
    <row r="16" spans="1:108" s="55" customFormat="1" ht="15">
      <c r="A16" s="54"/>
      <c r="B16" s="249" t="s">
        <v>7</v>
      </c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50"/>
      <c r="AR16" s="251" t="s">
        <v>21</v>
      </c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52"/>
      <c r="BE16" s="252"/>
      <c r="BF16" s="252"/>
      <c r="BG16" s="252"/>
      <c r="BH16" s="253"/>
      <c r="BI16" s="227">
        <f>CA16</f>
        <v>0</v>
      </c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/>
      <c r="BZ16" s="229"/>
      <c r="CA16" s="246">
        <v>0</v>
      </c>
      <c r="CB16" s="247"/>
      <c r="CC16" s="247"/>
      <c r="CD16" s="247"/>
      <c r="CE16" s="247"/>
      <c r="CF16" s="247"/>
      <c r="CG16" s="247"/>
      <c r="CH16" s="247"/>
      <c r="CI16" s="247"/>
      <c r="CJ16" s="247"/>
      <c r="CK16" s="247"/>
      <c r="CL16" s="247"/>
      <c r="CM16" s="247"/>
      <c r="CN16" s="247"/>
      <c r="CO16" s="248"/>
      <c r="CP16" s="227">
        <v>0</v>
      </c>
      <c r="CQ16" s="228"/>
      <c r="CR16" s="228"/>
      <c r="CS16" s="228"/>
      <c r="CT16" s="228"/>
      <c r="CU16" s="228"/>
      <c r="CV16" s="228"/>
      <c r="CW16" s="228"/>
      <c r="CX16" s="228"/>
      <c r="CY16" s="228"/>
      <c r="CZ16" s="228"/>
      <c r="DA16" s="228"/>
      <c r="DB16" s="228"/>
      <c r="DC16" s="228"/>
      <c r="DD16" s="229"/>
    </row>
    <row r="17" spans="1:113" s="55" customFormat="1" ht="69" customHeight="1">
      <c r="A17" s="54"/>
      <c r="B17" s="249" t="s">
        <v>184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50"/>
      <c r="AR17" s="251" t="s">
        <v>21</v>
      </c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  <c r="BH17" s="253"/>
      <c r="BI17" s="227">
        <f>CA17</f>
        <v>314000</v>
      </c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8"/>
      <c r="BV17" s="228"/>
      <c r="BW17" s="228"/>
      <c r="BX17" s="228"/>
      <c r="BY17" s="228"/>
      <c r="BZ17" s="229"/>
      <c r="CA17" s="246">
        <v>314000</v>
      </c>
      <c r="CB17" s="247"/>
      <c r="CC17" s="247"/>
      <c r="CD17" s="247"/>
      <c r="CE17" s="247"/>
      <c r="CF17" s="247"/>
      <c r="CG17" s="247"/>
      <c r="CH17" s="247"/>
      <c r="CI17" s="247"/>
      <c r="CJ17" s="247"/>
      <c r="CK17" s="247"/>
      <c r="CL17" s="247"/>
      <c r="CM17" s="247"/>
      <c r="CN17" s="247"/>
      <c r="CO17" s="248"/>
      <c r="CP17" s="227">
        <v>0</v>
      </c>
      <c r="CQ17" s="228"/>
      <c r="CR17" s="228"/>
      <c r="CS17" s="228"/>
      <c r="CT17" s="228"/>
      <c r="CU17" s="228"/>
      <c r="CV17" s="228"/>
      <c r="CW17" s="228"/>
      <c r="CX17" s="228"/>
      <c r="CY17" s="228"/>
      <c r="CZ17" s="228"/>
      <c r="DA17" s="228"/>
      <c r="DB17" s="228"/>
      <c r="DC17" s="228"/>
      <c r="DD17" s="229"/>
      <c r="DI17" s="55">
        <v>130</v>
      </c>
    </row>
    <row r="18" spans="1:108" s="55" customFormat="1" ht="30" customHeight="1">
      <c r="A18" s="54"/>
      <c r="B18" s="230" t="s">
        <v>99</v>
      </c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1"/>
      <c r="AR18" s="232" t="s">
        <v>21</v>
      </c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4"/>
      <c r="BI18" s="227">
        <f>CA18</f>
        <v>50570</v>
      </c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/>
      <c r="BZ18" s="229"/>
      <c r="CA18" s="265">
        <f>CA20</f>
        <v>50570</v>
      </c>
      <c r="CB18" s="266"/>
      <c r="CC18" s="266"/>
      <c r="CD18" s="266"/>
      <c r="CE18" s="266"/>
      <c r="CF18" s="266"/>
      <c r="CG18" s="266"/>
      <c r="CH18" s="266"/>
      <c r="CI18" s="266"/>
      <c r="CJ18" s="266"/>
      <c r="CK18" s="266"/>
      <c r="CL18" s="266"/>
      <c r="CM18" s="266"/>
      <c r="CN18" s="266"/>
      <c r="CO18" s="267"/>
      <c r="CP18" s="227">
        <v>0</v>
      </c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9"/>
    </row>
    <row r="19" spans="1:108" s="55" customFormat="1" ht="16.5" customHeight="1">
      <c r="A19" s="54"/>
      <c r="B19" s="230" t="s">
        <v>7</v>
      </c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1"/>
      <c r="AR19" s="232" t="s">
        <v>21</v>
      </c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33"/>
      <c r="BH19" s="234"/>
      <c r="BI19" s="227"/>
      <c r="BJ19" s="228"/>
      <c r="BK19" s="228"/>
      <c r="BL19" s="228"/>
      <c r="BM19" s="228"/>
      <c r="BN19" s="228"/>
      <c r="BO19" s="228"/>
      <c r="BP19" s="228"/>
      <c r="BQ19" s="228"/>
      <c r="BR19" s="228"/>
      <c r="BS19" s="228"/>
      <c r="BT19" s="228"/>
      <c r="BU19" s="228"/>
      <c r="BV19" s="228"/>
      <c r="BW19" s="228"/>
      <c r="BX19" s="228"/>
      <c r="BY19" s="228"/>
      <c r="BZ19" s="229"/>
      <c r="CA19" s="227"/>
      <c r="CB19" s="228"/>
      <c r="CC19" s="228"/>
      <c r="CD19" s="228"/>
      <c r="CE19" s="228"/>
      <c r="CF19" s="228"/>
      <c r="CG19" s="228"/>
      <c r="CH19" s="228"/>
      <c r="CI19" s="228"/>
      <c r="CJ19" s="228"/>
      <c r="CK19" s="228"/>
      <c r="CL19" s="228"/>
      <c r="CM19" s="228"/>
      <c r="CN19" s="228"/>
      <c r="CO19" s="229"/>
      <c r="CP19" s="227"/>
      <c r="CQ19" s="228"/>
      <c r="CR19" s="228"/>
      <c r="CS19" s="228"/>
      <c r="CT19" s="228"/>
      <c r="CU19" s="228"/>
      <c r="CV19" s="228"/>
      <c r="CW19" s="228"/>
      <c r="CX19" s="228"/>
      <c r="CY19" s="228"/>
      <c r="CZ19" s="228"/>
      <c r="DA19" s="228"/>
      <c r="DB19" s="228"/>
      <c r="DC19" s="228"/>
      <c r="DD19" s="229"/>
    </row>
    <row r="20" spans="1:112" s="55" customFormat="1" ht="13.5" customHeight="1">
      <c r="A20" s="54"/>
      <c r="B20" s="230" t="s">
        <v>207</v>
      </c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1"/>
      <c r="AR20" s="232" t="s">
        <v>21</v>
      </c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3"/>
      <c r="BH20" s="234"/>
      <c r="BI20" s="227">
        <f>CA20</f>
        <v>50570</v>
      </c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9"/>
      <c r="CA20" s="227">
        <v>50570</v>
      </c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9"/>
      <c r="CP20" s="227">
        <v>0</v>
      </c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9"/>
      <c r="DH20" s="55">
        <v>120</v>
      </c>
    </row>
    <row r="21" spans="1:108" s="55" customFormat="1" ht="17.25" customHeight="1">
      <c r="A21" s="54"/>
      <c r="B21" s="230" t="s">
        <v>100</v>
      </c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1"/>
      <c r="AR21" s="232" t="s">
        <v>21</v>
      </c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4"/>
      <c r="BI21" s="227">
        <f>CA21</f>
        <v>0</v>
      </c>
      <c r="BJ21" s="228"/>
      <c r="BK21" s="228"/>
      <c r="BL21" s="228"/>
      <c r="BM21" s="228"/>
      <c r="BN21" s="228"/>
      <c r="BO21" s="228"/>
      <c r="BP21" s="228"/>
      <c r="BQ21" s="228"/>
      <c r="BR21" s="228"/>
      <c r="BS21" s="228"/>
      <c r="BT21" s="228"/>
      <c r="BU21" s="228"/>
      <c r="BV21" s="228"/>
      <c r="BW21" s="228"/>
      <c r="BX21" s="228"/>
      <c r="BY21" s="228"/>
      <c r="BZ21" s="229"/>
      <c r="CA21" s="227">
        <v>0</v>
      </c>
      <c r="CB21" s="228"/>
      <c r="CC21" s="228"/>
      <c r="CD21" s="228"/>
      <c r="CE21" s="228"/>
      <c r="CF21" s="228"/>
      <c r="CG21" s="228"/>
      <c r="CH21" s="228"/>
      <c r="CI21" s="228"/>
      <c r="CJ21" s="228"/>
      <c r="CK21" s="228"/>
      <c r="CL21" s="228"/>
      <c r="CM21" s="228"/>
      <c r="CN21" s="228"/>
      <c r="CO21" s="229"/>
      <c r="CP21" s="227">
        <v>0</v>
      </c>
      <c r="CQ21" s="228"/>
      <c r="CR21" s="228"/>
      <c r="CS21" s="228"/>
      <c r="CT21" s="228"/>
      <c r="CU21" s="228"/>
      <c r="CV21" s="228"/>
      <c r="CW21" s="228"/>
      <c r="CX21" s="228"/>
      <c r="CY21" s="228"/>
      <c r="CZ21" s="228"/>
      <c r="DA21" s="228"/>
      <c r="DB21" s="228"/>
      <c r="DC21" s="228"/>
      <c r="DD21" s="229"/>
    </row>
    <row r="22" spans="1:108" s="55" customFormat="1" ht="27.75" customHeight="1">
      <c r="A22" s="54"/>
      <c r="B22" s="230" t="s">
        <v>60</v>
      </c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1"/>
      <c r="AR22" s="232" t="s">
        <v>21</v>
      </c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4"/>
      <c r="BI22" s="259">
        <f>CA22</f>
        <v>0</v>
      </c>
      <c r="BJ22" s="260"/>
      <c r="BK22" s="260"/>
      <c r="BL22" s="260"/>
      <c r="BM22" s="260"/>
      <c r="BN22" s="260"/>
      <c r="BO22" s="260"/>
      <c r="BP22" s="260"/>
      <c r="BQ22" s="260"/>
      <c r="BR22" s="260"/>
      <c r="BS22" s="260"/>
      <c r="BT22" s="260"/>
      <c r="BU22" s="260"/>
      <c r="BV22" s="260"/>
      <c r="BW22" s="260"/>
      <c r="BX22" s="260"/>
      <c r="BY22" s="260"/>
      <c r="BZ22" s="261"/>
      <c r="CA22" s="227">
        <v>0</v>
      </c>
      <c r="CB22" s="228"/>
      <c r="CC22" s="228"/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  <c r="CN22" s="228"/>
      <c r="CO22" s="229"/>
      <c r="CP22" s="227">
        <v>0</v>
      </c>
      <c r="CQ22" s="228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28"/>
      <c r="DD22" s="229"/>
    </row>
    <row r="23" spans="1:108" s="57" customFormat="1" ht="43.5" customHeight="1">
      <c r="A23" s="51"/>
      <c r="B23" s="235" t="s">
        <v>23</v>
      </c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6"/>
      <c r="AR23" s="237">
        <v>900</v>
      </c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9"/>
      <c r="BI23" s="256">
        <f>CA23</f>
        <v>5193409.4799999995</v>
      </c>
      <c r="BJ23" s="257"/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8"/>
      <c r="CA23" s="268">
        <f>CA25+CA30+CA38+CA41+CA45+CA46+CA52</f>
        <v>5193409.4799999995</v>
      </c>
      <c r="CB23" s="269"/>
      <c r="CC23" s="269"/>
      <c r="CD23" s="269"/>
      <c r="CE23" s="269"/>
      <c r="CF23" s="269"/>
      <c r="CG23" s="269"/>
      <c r="CH23" s="269"/>
      <c r="CI23" s="269"/>
      <c r="CJ23" s="269"/>
      <c r="CK23" s="269"/>
      <c r="CL23" s="269"/>
      <c r="CM23" s="269"/>
      <c r="CN23" s="269"/>
      <c r="CO23" s="270"/>
      <c r="CP23" s="268">
        <v>0</v>
      </c>
      <c r="CQ23" s="269"/>
      <c r="CR23" s="269"/>
      <c r="CS23" s="269"/>
      <c r="CT23" s="269"/>
      <c r="CU23" s="269"/>
      <c r="CV23" s="269"/>
      <c r="CW23" s="269"/>
      <c r="CX23" s="269"/>
      <c r="CY23" s="269"/>
      <c r="CZ23" s="269"/>
      <c r="DA23" s="269"/>
      <c r="DB23" s="269"/>
      <c r="DC23" s="269"/>
      <c r="DD23" s="270"/>
    </row>
    <row r="24" spans="1:108" s="55" customFormat="1" ht="13.5" customHeight="1">
      <c r="A24" s="54"/>
      <c r="B24" s="230" t="s">
        <v>7</v>
      </c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1"/>
      <c r="AR24" s="232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33"/>
      <c r="BH24" s="234"/>
      <c r="BI24" s="227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9"/>
      <c r="CA24" s="227"/>
      <c r="CB24" s="228"/>
      <c r="CC24" s="228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29"/>
      <c r="CP24" s="227"/>
      <c r="CQ24" s="228"/>
      <c r="CR24" s="228"/>
      <c r="CS24" s="228"/>
      <c r="CT24" s="228"/>
      <c r="CU24" s="228"/>
      <c r="CV24" s="228"/>
      <c r="CW24" s="228"/>
      <c r="CX24" s="228"/>
      <c r="CY24" s="228"/>
      <c r="CZ24" s="228"/>
      <c r="DA24" s="228"/>
      <c r="DB24" s="228"/>
      <c r="DC24" s="228"/>
      <c r="DD24" s="229"/>
    </row>
    <row r="25" spans="1:108" s="55" customFormat="1" ht="25.5" customHeight="1">
      <c r="A25" s="54"/>
      <c r="B25" s="230" t="s">
        <v>32</v>
      </c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1"/>
      <c r="AR25" s="232">
        <v>210</v>
      </c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  <c r="BE25" s="233"/>
      <c r="BF25" s="233"/>
      <c r="BG25" s="233"/>
      <c r="BH25" s="234"/>
      <c r="BI25" s="227">
        <f>CA25</f>
        <v>4172546.51</v>
      </c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9"/>
      <c r="CA25" s="227">
        <f>CA27+CA28+CA29</f>
        <v>4172546.51</v>
      </c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9"/>
      <c r="CP25" s="227">
        <v>0</v>
      </c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9"/>
    </row>
    <row r="26" spans="1:108" s="55" customFormat="1" ht="15" customHeight="1">
      <c r="A26" s="54"/>
      <c r="B26" s="230" t="s">
        <v>1</v>
      </c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1"/>
      <c r="AR26" s="232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4"/>
      <c r="BI26" s="227"/>
      <c r="BJ26" s="228"/>
      <c r="BK26" s="228"/>
      <c r="BL26" s="228"/>
      <c r="BM26" s="228"/>
      <c r="BN26" s="228"/>
      <c r="BO26" s="228"/>
      <c r="BP26" s="228"/>
      <c r="BQ26" s="228"/>
      <c r="BR26" s="228"/>
      <c r="BS26" s="228"/>
      <c r="BT26" s="228"/>
      <c r="BU26" s="228"/>
      <c r="BV26" s="228"/>
      <c r="BW26" s="228"/>
      <c r="BX26" s="228"/>
      <c r="BY26" s="228"/>
      <c r="BZ26" s="229"/>
      <c r="CA26" s="227"/>
      <c r="CB26" s="228"/>
      <c r="CC26" s="228"/>
      <c r="CD26" s="228"/>
      <c r="CE26" s="228"/>
      <c r="CF26" s="228"/>
      <c r="CG26" s="228"/>
      <c r="CH26" s="228"/>
      <c r="CI26" s="228"/>
      <c r="CJ26" s="228"/>
      <c r="CK26" s="228"/>
      <c r="CL26" s="228"/>
      <c r="CM26" s="228"/>
      <c r="CN26" s="228"/>
      <c r="CO26" s="229"/>
      <c r="CP26" s="227"/>
      <c r="CQ26" s="228"/>
      <c r="CR26" s="228"/>
      <c r="CS26" s="228"/>
      <c r="CT26" s="228"/>
      <c r="CU26" s="228"/>
      <c r="CV26" s="228"/>
      <c r="CW26" s="228"/>
      <c r="CX26" s="228"/>
      <c r="CY26" s="228"/>
      <c r="CZ26" s="228"/>
      <c r="DA26" s="228"/>
      <c r="DB26" s="228"/>
      <c r="DC26" s="228"/>
      <c r="DD26" s="229"/>
    </row>
    <row r="27" spans="1:113" s="55" customFormat="1" ht="15" customHeight="1">
      <c r="A27" s="54"/>
      <c r="B27" s="230" t="s">
        <v>33</v>
      </c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1"/>
      <c r="AR27" s="232">
        <v>211</v>
      </c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3"/>
      <c r="BD27" s="233"/>
      <c r="BE27" s="233"/>
      <c r="BF27" s="233"/>
      <c r="BG27" s="233"/>
      <c r="BH27" s="234"/>
      <c r="BI27" s="227">
        <f>CA27</f>
        <v>3158452</v>
      </c>
      <c r="BJ27" s="228"/>
      <c r="BK27" s="228"/>
      <c r="BL27" s="228"/>
      <c r="BM27" s="228"/>
      <c r="BN27" s="228"/>
      <c r="BO27" s="228"/>
      <c r="BP27" s="228"/>
      <c r="BQ27" s="228"/>
      <c r="BR27" s="228"/>
      <c r="BS27" s="228"/>
      <c r="BT27" s="228"/>
      <c r="BU27" s="228"/>
      <c r="BV27" s="228"/>
      <c r="BW27" s="228"/>
      <c r="BX27" s="228"/>
      <c r="BY27" s="228"/>
      <c r="BZ27" s="229"/>
      <c r="CA27" s="227">
        <f>3005952+152500</f>
        <v>3158452</v>
      </c>
      <c r="CB27" s="228"/>
      <c r="CC27" s="228"/>
      <c r="CD27" s="228"/>
      <c r="CE27" s="228"/>
      <c r="CF27" s="228"/>
      <c r="CG27" s="228"/>
      <c r="CH27" s="228"/>
      <c r="CI27" s="228"/>
      <c r="CJ27" s="228"/>
      <c r="CK27" s="228"/>
      <c r="CL27" s="228"/>
      <c r="CM27" s="228"/>
      <c r="CN27" s="228"/>
      <c r="CO27" s="229"/>
      <c r="CP27" s="227">
        <v>0</v>
      </c>
      <c r="CQ27" s="228"/>
      <c r="CR27" s="228"/>
      <c r="CS27" s="228"/>
      <c r="CT27" s="228"/>
      <c r="CU27" s="228"/>
      <c r="CV27" s="228"/>
      <c r="CW27" s="228"/>
      <c r="CX27" s="228"/>
      <c r="CY27" s="228"/>
      <c r="CZ27" s="228"/>
      <c r="DA27" s="228"/>
      <c r="DB27" s="228"/>
      <c r="DC27" s="228"/>
      <c r="DD27" s="229"/>
      <c r="DI27" s="75">
        <f>CA27+CA29</f>
        <v>4112546.51</v>
      </c>
    </row>
    <row r="28" spans="1:108" s="55" customFormat="1" ht="15" customHeight="1">
      <c r="A28" s="54"/>
      <c r="B28" s="230" t="s">
        <v>34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1"/>
      <c r="AR28" s="232">
        <v>212</v>
      </c>
      <c r="AS28" s="233"/>
      <c r="AT28" s="233"/>
      <c r="AU28" s="233"/>
      <c r="AV28" s="233"/>
      <c r="AW28" s="233"/>
      <c r="AX28" s="233"/>
      <c r="AY28" s="233"/>
      <c r="AZ28" s="233"/>
      <c r="BA28" s="233"/>
      <c r="BB28" s="233"/>
      <c r="BC28" s="233"/>
      <c r="BD28" s="233"/>
      <c r="BE28" s="233"/>
      <c r="BF28" s="233"/>
      <c r="BG28" s="233"/>
      <c r="BH28" s="234"/>
      <c r="BI28" s="227">
        <f>CA28</f>
        <v>60000</v>
      </c>
      <c r="BJ28" s="228"/>
      <c r="BK28" s="228"/>
      <c r="BL28" s="228"/>
      <c r="BM28" s="228"/>
      <c r="BN28" s="228"/>
      <c r="BO28" s="228"/>
      <c r="BP28" s="228"/>
      <c r="BQ28" s="228"/>
      <c r="BR28" s="228"/>
      <c r="BS28" s="228"/>
      <c r="BT28" s="228"/>
      <c r="BU28" s="228"/>
      <c r="BV28" s="228"/>
      <c r="BW28" s="228"/>
      <c r="BX28" s="228"/>
      <c r="BY28" s="228"/>
      <c r="BZ28" s="229"/>
      <c r="CA28" s="227">
        <v>60000</v>
      </c>
      <c r="CB28" s="228"/>
      <c r="CC28" s="228"/>
      <c r="CD28" s="228"/>
      <c r="CE28" s="228"/>
      <c r="CF28" s="228"/>
      <c r="CG28" s="228"/>
      <c r="CH28" s="228"/>
      <c r="CI28" s="228"/>
      <c r="CJ28" s="228"/>
      <c r="CK28" s="228"/>
      <c r="CL28" s="228"/>
      <c r="CM28" s="228"/>
      <c r="CN28" s="228"/>
      <c r="CO28" s="229"/>
      <c r="CP28" s="227">
        <v>0</v>
      </c>
      <c r="CQ28" s="228"/>
      <c r="CR28" s="228"/>
      <c r="CS28" s="228"/>
      <c r="CT28" s="228"/>
      <c r="CU28" s="228"/>
      <c r="CV28" s="228"/>
      <c r="CW28" s="228"/>
      <c r="CX28" s="228"/>
      <c r="CY28" s="228"/>
      <c r="CZ28" s="228"/>
      <c r="DA28" s="228"/>
      <c r="DB28" s="228"/>
      <c r="DC28" s="228"/>
      <c r="DD28" s="229"/>
    </row>
    <row r="29" spans="1:108" s="55" customFormat="1" ht="27.75" customHeight="1">
      <c r="A29" s="54"/>
      <c r="B29" s="230" t="s">
        <v>127</v>
      </c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1"/>
      <c r="AR29" s="232">
        <v>213</v>
      </c>
      <c r="AS29" s="233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E29" s="233"/>
      <c r="BF29" s="233"/>
      <c r="BG29" s="233"/>
      <c r="BH29" s="234"/>
      <c r="BI29" s="227">
        <f>CA29</f>
        <v>954094.51</v>
      </c>
      <c r="BJ29" s="228"/>
      <c r="BK29" s="228"/>
      <c r="BL29" s="228"/>
      <c r="BM29" s="228"/>
      <c r="BN29" s="228"/>
      <c r="BO29" s="228"/>
      <c r="BP29" s="228"/>
      <c r="BQ29" s="228"/>
      <c r="BR29" s="228"/>
      <c r="BS29" s="228"/>
      <c r="BT29" s="228"/>
      <c r="BU29" s="228"/>
      <c r="BV29" s="228"/>
      <c r="BW29" s="228"/>
      <c r="BX29" s="228"/>
      <c r="BY29" s="228"/>
      <c r="BZ29" s="229"/>
      <c r="CA29" s="227">
        <f>907797.48+46297.03</f>
        <v>954094.51</v>
      </c>
      <c r="CB29" s="228"/>
      <c r="CC29" s="228"/>
      <c r="CD29" s="228"/>
      <c r="CE29" s="228"/>
      <c r="CF29" s="228"/>
      <c r="CG29" s="228"/>
      <c r="CH29" s="228"/>
      <c r="CI29" s="228"/>
      <c r="CJ29" s="228"/>
      <c r="CK29" s="228"/>
      <c r="CL29" s="228"/>
      <c r="CM29" s="228"/>
      <c r="CN29" s="228"/>
      <c r="CO29" s="229"/>
      <c r="CP29" s="227">
        <v>0</v>
      </c>
      <c r="CQ29" s="228"/>
      <c r="CR29" s="228"/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28"/>
      <c r="DD29" s="229"/>
    </row>
    <row r="30" spans="1:108" s="55" customFormat="1" ht="15" customHeight="1">
      <c r="A30" s="54"/>
      <c r="B30" s="230" t="s">
        <v>43</v>
      </c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1"/>
      <c r="AR30" s="232">
        <v>220</v>
      </c>
      <c r="AS30" s="233"/>
      <c r="AT30" s="233"/>
      <c r="AU30" s="233"/>
      <c r="AV30" s="233"/>
      <c r="AW30" s="233"/>
      <c r="AX30" s="233"/>
      <c r="AY30" s="233"/>
      <c r="AZ30" s="233"/>
      <c r="BA30" s="233"/>
      <c r="BB30" s="233"/>
      <c r="BC30" s="233"/>
      <c r="BD30" s="233"/>
      <c r="BE30" s="233"/>
      <c r="BF30" s="233"/>
      <c r="BG30" s="233"/>
      <c r="BH30" s="234"/>
      <c r="BI30" s="227">
        <f>CA30</f>
        <v>1014212.97</v>
      </c>
      <c r="BJ30" s="228"/>
      <c r="BK30" s="228"/>
      <c r="BL30" s="228"/>
      <c r="BM30" s="228"/>
      <c r="BN30" s="228"/>
      <c r="BO30" s="228"/>
      <c r="BP30" s="228"/>
      <c r="BQ30" s="228"/>
      <c r="BR30" s="228"/>
      <c r="BS30" s="228"/>
      <c r="BT30" s="228"/>
      <c r="BU30" s="228"/>
      <c r="BV30" s="228"/>
      <c r="BW30" s="228"/>
      <c r="BX30" s="228"/>
      <c r="BY30" s="228"/>
      <c r="BZ30" s="229"/>
      <c r="CA30" s="227">
        <f>CA32+CA33+CA34+CA35+CA36+CA37</f>
        <v>1014212.97</v>
      </c>
      <c r="CB30" s="228"/>
      <c r="CC30" s="228"/>
      <c r="CD30" s="228"/>
      <c r="CE30" s="228"/>
      <c r="CF30" s="228"/>
      <c r="CG30" s="228"/>
      <c r="CH30" s="228"/>
      <c r="CI30" s="228"/>
      <c r="CJ30" s="228"/>
      <c r="CK30" s="228"/>
      <c r="CL30" s="228"/>
      <c r="CM30" s="228"/>
      <c r="CN30" s="228"/>
      <c r="CO30" s="229"/>
      <c r="CP30" s="227">
        <v>0</v>
      </c>
      <c r="CQ30" s="228"/>
      <c r="CR30" s="228"/>
      <c r="CS30" s="228"/>
      <c r="CT30" s="228"/>
      <c r="CU30" s="228"/>
      <c r="CV30" s="228"/>
      <c r="CW30" s="228"/>
      <c r="CX30" s="228"/>
      <c r="CY30" s="228"/>
      <c r="CZ30" s="228"/>
      <c r="DA30" s="228"/>
      <c r="DB30" s="228"/>
      <c r="DC30" s="228"/>
      <c r="DD30" s="229"/>
    </row>
    <row r="31" spans="1:108" s="55" customFormat="1" ht="12.75" customHeight="1">
      <c r="A31" s="54"/>
      <c r="B31" s="230" t="s">
        <v>1</v>
      </c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1"/>
      <c r="AR31" s="232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233"/>
      <c r="BH31" s="234"/>
      <c r="BI31" s="227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9"/>
      <c r="CA31" s="227"/>
      <c r="CB31" s="228"/>
      <c r="CC31" s="228"/>
      <c r="CD31" s="228"/>
      <c r="CE31" s="228"/>
      <c r="CF31" s="228"/>
      <c r="CG31" s="228"/>
      <c r="CH31" s="228"/>
      <c r="CI31" s="228"/>
      <c r="CJ31" s="228"/>
      <c r="CK31" s="228"/>
      <c r="CL31" s="228"/>
      <c r="CM31" s="228"/>
      <c r="CN31" s="228"/>
      <c r="CO31" s="229"/>
      <c r="CP31" s="227"/>
      <c r="CQ31" s="228"/>
      <c r="CR31" s="228"/>
      <c r="CS31" s="228"/>
      <c r="CT31" s="228"/>
      <c r="CU31" s="228"/>
      <c r="CV31" s="228"/>
      <c r="CW31" s="228"/>
      <c r="CX31" s="228"/>
      <c r="CY31" s="228"/>
      <c r="CZ31" s="228"/>
      <c r="DA31" s="228"/>
      <c r="DB31" s="228"/>
      <c r="DC31" s="228"/>
      <c r="DD31" s="229"/>
    </row>
    <row r="32" spans="1:108" s="55" customFormat="1" ht="15" customHeight="1">
      <c r="A32" s="54"/>
      <c r="B32" s="230" t="s">
        <v>35</v>
      </c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1"/>
      <c r="AR32" s="232">
        <v>221</v>
      </c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233"/>
      <c r="BD32" s="233"/>
      <c r="BE32" s="233"/>
      <c r="BF32" s="233"/>
      <c r="BG32" s="233"/>
      <c r="BH32" s="234"/>
      <c r="BI32" s="227">
        <f aca="true" t="shared" si="0" ref="BI32:BI38">CA32</f>
        <v>54000</v>
      </c>
      <c r="BJ32" s="228"/>
      <c r="BK32" s="228"/>
      <c r="BL32" s="228"/>
      <c r="BM32" s="228"/>
      <c r="BN32" s="228"/>
      <c r="BO32" s="228"/>
      <c r="BP32" s="228"/>
      <c r="BQ32" s="228"/>
      <c r="BR32" s="228"/>
      <c r="BS32" s="228"/>
      <c r="BT32" s="228"/>
      <c r="BU32" s="228"/>
      <c r="BV32" s="228"/>
      <c r="BW32" s="228"/>
      <c r="BX32" s="228"/>
      <c r="BY32" s="228"/>
      <c r="BZ32" s="229"/>
      <c r="CA32" s="227">
        <f>49000+5000</f>
        <v>54000</v>
      </c>
      <c r="CB32" s="228"/>
      <c r="CC32" s="228"/>
      <c r="CD32" s="228"/>
      <c r="CE32" s="228"/>
      <c r="CF32" s="228"/>
      <c r="CG32" s="228"/>
      <c r="CH32" s="228"/>
      <c r="CI32" s="228"/>
      <c r="CJ32" s="228"/>
      <c r="CK32" s="228"/>
      <c r="CL32" s="228"/>
      <c r="CM32" s="228"/>
      <c r="CN32" s="228"/>
      <c r="CO32" s="229"/>
      <c r="CP32" s="227">
        <v>0</v>
      </c>
      <c r="CQ32" s="228"/>
      <c r="CR32" s="228"/>
      <c r="CS32" s="228"/>
      <c r="CT32" s="228"/>
      <c r="CU32" s="228"/>
      <c r="CV32" s="228"/>
      <c r="CW32" s="228"/>
      <c r="CX32" s="228"/>
      <c r="CY32" s="228"/>
      <c r="CZ32" s="228"/>
      <c r="DA32" s="228"/>
      <c r="DB32" s="228"/>
      <c r="DC32" s="228"/>
      <c r="DD32" s="229"/>
    </row>
    <row r="33" spans="1:108" s="55" customFormat="1" ht="15" customHeight="1">
      <c r="A33" s="54"/>
      <c r="B33" s="230" t="s">
        <v>36</v>
      </c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1"/>
      <c r="AR33" s="232">
        <v>222</v>
      </c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3"/>
      <c r="BG33" s="233"/>
      <c r="BH33" s="234"/>
      <c r="BI33" s="227">
        <f t="shared" si="0"/>
        <v>2000</v>
      </c>
      <c r="BJ33" s="228"/>
      <c r="BK33" s="228"/>
      <c r="BL33" s="228"/>
      <c r="BM33" s="228"/>
      <c r="BN33" s="228"/>
      <c r="BO33" s="228"/>
      <c r="BP33" s="228"/>
      <c r="BQ33" s="228"/>
      <c r="BR33" s="228"/>
      <c r="BS33" s="228"/>
      <c r="BT33" s="228"/>
      <c r="BU33" s="228"/>
      <c r="BV33" s="228"/>
      <c r="BW33" s="228"/>
      <c r="BX33" s="228"/>
      <c r="BY33" s="228"/>
      <c r="BZ33" s="229"/>
      <c r="CA33" s="227">
        <v>2000</v>
      </c>
      <c r="CB33" s="228"/>
      <c r="CC33" s="228"/>
      <c r="CD33" s="228"/>
      <c r="CE33" s="228"/>
      <c r="CF33" s="228"/>
      <c r="CG33" s="228"/>
      <c r="CH33" s="228"/>
      <c r="CI33" s="228"/>
      <c r="CJ33" s="228"/>
      <c r="CK33" s="228"/>
      <c r="CL33" s="228"/>
      <c r="CM33" s="228"/>
      <c r="CN33" s="228"/>
      <c r="CO33" s="229"/>
      <c r="CP33" s="227">
        <v>0</v>
      </c>
      <c r="CQ33" s="228"/>
      <c r="CR33" s="228"/>
      <c r="CS33" s="228"/>
      <c r="CT33" s="228"/>
      <c r="CU33" s="228"/>
      <c r="CV33" s="228"/>
      <c r="CW33" s="228"/>
      <c r="CX33" s="228"/>
      <c r="CY33" s="228"/>
      <c r="CZ33" s="228"/>
      <c r="DA33" s="228"/>
      <c r="DB33" s="228"/>
      <c r="DC33" s="228"/>
      <c r="DD33" s="229"/>
    </row>
    <row r="34" spans="1:108" s="55" customFormat="1" ht="15" customHeight="1">
      <c r="A34" s="54"/>
      <c r="B34" s="230" t="s">
        <v>37</v>
      </c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1"/>
      <c r="AR34" s="232">
        <v>223</v>
      </c>
      <c r="AS34" s="233"/>
      <c r="AT34" s="233"/>
      <c r="AU34" s="233"/>
      <c r="AV34" s="233"/>
      <c r="AW34" s="233"/>
      <c r="AX34" s="233"/>
      <c r="AY34" s="233"/>
      <c r="AZ34" s="233"/>
      <c r="BA34" s="233"/>
      <c r="BB34" s="233"/>
      <c r="BC34" s="233"/>
      <c r="BD34" s="233"/>
      <c r="BE34" s="233"/>
      <c r="BF34" s="233"/>
      <c r="BG34" s="233"/>
      <c r="BH34" s="234"/>
      <c r="BI34" s="227">
        <f t="shared" si="0"/>
        <v>501140</v>
      </c>
      <c r="BJ34" s="228"/>
      <c r="BK34" s="228"/>
      <c r="BL34" s="228"/>
      <c r="BM34" s="228"/>
      <c r="BN34" s="228"/>
      <c r="BO34" s="228"/>
      <c r="BP34" s="228"/>
      <c r="BQ34" s="228"/>
      <c r="BR34" s="228"/>
      <c r="BS34" s="228"/>
      <c r="BT34" s="228"/>
      <c r="BU34" s="228"/>
      <c r="BV34" s="228"/>
      <c r="BW34" s="228"/>
      <c r="BX34" s="228"/>
      <c r="BY34" s="228"/>
      <c r="BZ34" s="229"/>
      <c r="CA34" s="227">
        <f>431440+69700</f>
        <v>501140</v>
      </c>
      <c r="CB34" s="228"/>
      <c r="CC34" s="228"/>
      <c r="CD34" s="228"/>
      <c r="CE34" s="228"/>
      <c r="CF34" s="228"/>
      <c r="CG34" s="228"/>
      <c r="CH34" s="228"/>
      <c r="CI34" s="228"/>
      <c r="CJ34" s="228"/>
      <c r="CK34" s="228"/>
      <c r="CL34" s="228"/>
      <c r="CM34" s="228"/>
      <c r="CN34" s="228"/>
      <c r="CO34" s="229"/>
      <c r="CP34" s="227">
        <v>0</v>
      </c>
      <c r="CQ34" s="228"/>
      <c r="CR34" s="228"/>
      <c r="CS34" s="228"/>
      <c r="CT34" s="228"/>
      <c r="CU34" s="228"/>
      <c r="CV34" s="228"/>
      <c r="CW34" s="228"/>
      <c r="CX34" s="228"/>
      <c r="CY34" s="228"/>
      <c r="CZ34" s="228"/>
      <c r="DA34" s="228"/>
      <c r="DB34" s="228"/>
      <c r="DC34" s="228"/>
      <c r="DD34" s="229"/>
    </row>
    <row r="35" spans="1:108" s="55" customFormat="1" ht="15" customHeight="1">
      <c r="A35" s="54"/>
      <c r="B35" s="230" t="s">
        <v>38</v>
      </c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1"/>
      <c r="AR35" s="232">
        <v>224</v>
      </c>
      <c r="AS35" s="233"/>
      <c r="AT35" s="233"/>
      <c r="AU35" s="233"/>
      <c r="AV35" s="233"/>
      <c r="AW35" s="233"/>
      <c r="AX35" s="233"/>
      <c r="AY35" s="233"/>
      <c r="AZ35" s="233"/>
      <c r="BA35" s="233"/>
      <c r="BB35" s="233"/>
      <c r="BC35" s="233"/>
      <c r="BD35" s="233"/>
      <c r="BE35" s="233"/>
      <c r="BF35" s="233"/>
      <c r="BG35" s="233"/>
      <c r="BH35" s="234"/>
      <c r="BI35" s="227">
        <f t="shared" si="0"/>
        <v>0</v>
      </c>
      <c r="BJ35" s="228"/>
      <c r="BK35" s="228"/>
      <c r="BL35" s="228"/>
      <c r="BM35" s="228"/>
      <c r="BN35" s="228"/>
      <c r="BO35" s="228"/>
      <c r="BP35" s="228"/>
      <c r="BQ35" s="228"/>
      <c r="BR35" s="228"/>
      <c r="BS35" s="228"/>
      <c r="BT35" s="228"/>
      <c r="BU35" s="228"/>
      <c r="BV35" s="228"/>
      <c r="BW35" s="228"/>
      <c r="BX35" s="228"/>
      <c r="BY35" s="228"/>
      <c r="BZ35" s="229"/>
      <c r="CA35" s="227">
        <v>0</v>
      </c>
      <c r="CB35" s="228"/>
      <c r="CC35" s="228"/>
      <c r="CD35" s="228"/>
      <c r="CE35" s="228"/>
      <c r="CF35" s="228"/>
      <c r="CG35" s="228"/>
      <c r="CH35" s="228"/>
      <c r="CI35" s="228"/>
      <c r="CJ35" s="228"/>
      <c r="CK35" s="228"/>
      <c r="CL35" s="228"/>
      <c r="CM35" s="228"/>
      <c r="CN35" s="228"/>
      <c r="CO35" s="229"/>
      <c r="CP35" s="227">
        <v>0</v>
      </c>
      <c r="CQ35" s="228"/>
      <c r="CR35" s="228"/>
      <c r="CS35" s="228"/>
      <c r="CT35" s="228"/>
      <c r="CU35" s="228"/>
      <c r="CV35" s="228"/>
      <c r="CW35" s="228"/>
      <c r="CX35" s="228"/>
      <c r="CY35" s="228"/>
      <c r="CZ35" s="228"/>
      <c r="DA35" s="228"/>
      <c r="DB35" s="228"/>
      <c r="DC35" s="228"/>
      <c r="DD35" s="229"/>
    </row>
    <row r="36" spans="1:108" s="55" customFormat="1" ht="15.75" customHeight="1">
      <c r="A36" s="54"/>
      <c r="B36" s="230" t="s">
        <v>39</v>
      </c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1"/>
      <c r="AR36" s="232">
        <v>225</v>
      </c>
      <c r="AS36" s="233"/>
      <c r="AT36" s="233"/>
      <c r="AU36" s="233"/>
      <c r="AV36" s="233"/>
      <c r="AW36" s="233"/>
      <c r="AX36" s="233"/>
      <c r="AY36" s="233"/>
      <c r="AZ36" s="233"/>
      <c r="BA36" s="233"/>
      <c r="BB36" s="233"/>
      <c r="BC36" s="233"/>
      <c r="BD36" s="233"/>
      <c r="BE36" s="233"/>
      <c r="BF36" s="233"/>
      <c r="BG36" s="233"/>
      <c r="BH36" s="234"/>
      <c r="BI36" s="227">
        <f t="shared" si="0"/>
        <v>281600</v>
      </c>
      <c r="BJ36" s="228"/>
      <c r="BK36" s="228"/>
      <c r="BL36" s="228"/>
      <c r="BM36" s="228"/>
      <c r="BN36" s="228"/>
      <c r="BO36" s="228"/>
      <c r="BP36" s="228"/>
      <c r="BQ36" s="228"/>
      <c r="BR36" s="228"/>
      <c r="BS36" s="228"/>
      <c r="BT36" s="228"/>
      <c r="BU36" s="228"/>
      <c r="BV36" s="228"/>
      <c r="BW36" s="228"/>
      <c r="BX36" s="228"/>
      <c r="BY36" s="228"/>
      <c r="BZ36" s="229"/>
      <c r="CA36" s="227">
        <f>227400+10200+44000</f>
        <v>281600</v>
      </c>
      <c r="CB36" s="228"/>
      <c r="CC36" s="228"/>
      <c r="CD36" s="228"/>
      <c r="CE36" s="228"/>
      <c r="CF36" s="228"/>
      <c r="CG36" s="228"/>
      <c r="CH36" s="228"/>
      <c r="CI36" s="228"/>
      <c r="CJ36" s="228"/>
      <c r="CK36" s="228"/>
      <c r="CL36" s="228"/>
      <c r="CM36" s="228"/>
      <c r="CN36" s="228"/>
      <c r="CO36" s="229"/>
      <c r="CP36" s="227">
        <v>0</v>
      </c>
      <c r="CQ36" s="228"/>
      <c r="CR36" s="228"/>
      <c r="CS36" s="228"/>
      <c r="CT36" s="228"/>
      <c r="CU36" s="228"/>
      <c r="CV36" s="228"/>
      <c r="CW36" s="228"/>
      <c r="CX36" s="228"/>
      <c r="CY36" s="228"/>
      <c r="CZ36" s="228"/>
      <c r="DA36" s="228"/>
      <c r="DB36" s="228"/>
      <c r="DC36" s="228"/>
      <c r="DD36" s="229"/>
    </row>
    <row r="37" spans="1:108" s="55" customFormat="1" ht="15" customHeight="1">
      <c r="A37" s="54"/>
      <c r="B37" s="230" t="s">
        <v>40</v>
      </c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1"/>
      <c r="AR37" s="232">
        <v>226</v>
      </c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233"/>
      <c r="BD37" s="233"/>
      <c r="BE37" s="233"/>
      <c r="BF37" s="233"/>
      <c r="BG37" s="233"/>
      <c r="BH37" s="234"/>
      <c r="BI37" s="227">
        <f t="shared" si="0"/>
        <v>175472.97</v>
      </c>
      <c r="BJ37" s="228"/>
      <c r="BK37" s="228"/>
      <c r="BL37" s="228"/>
      <c r="BM37" s="228"/>
      <c r="BN37" s="228"/>
      <c r="BO37" s="228"/>
      <c r="BP37" s="228"/>
      <c r="BQ37" s="228"/>
      <c r="BR37" s="228"/>
      <c r="BS37" s="228"/>
      <c r="BT37" s="228"/>
      <c r="BU37" s="228"/>
      <c r="BV37" s="228"/>
      <c r="BW37" s="228"/>
      <c r="BX37" s="228"/>
      <c r="BY37" s="228"/>
      <c r="BZ37" s="229"/>
      <c r="CA37" s="227">
        <f>124800+10000+40672.97</f>
        <v>175472.97</v>
      </c>
      <c r="CB37" s="228"/>
      <c r="CC37" s="228"/>
      <c r="CD37" s="228"/>
      <c r="CE37" s="228"/>
      <c r="CF37" s="228"/>
      <c r="CG37" s="228"/>
      <c r="CH37" s="228"/>
      <c r="CI37" s="228"/>
      <c r="CJ37" s="228"/>
      <c r="CK37" s="228"/>
      <c r="CL37" s="228"/>
      <c r="CM37" s="228"/>
      <c r="CN37" s="228"/>
      <c r="CO37" s="229"/>
      <c r="CP37" s="227">
        <v>0</v>
      </c>
      <c r="CQ37" s="228"/>
      <c r="CR37" s="228"/>
      <c r="CS37" s="228"/>
      <c r="CT37" s="228"/>
      <c r="CU37" s="228"/>
      <c r="CV37" s="228"/>
      <c r="CW37" s="228"/>
      <c r="CX37" s="228"/>
      <c r="CY37" s="228"/>
      <c r="CZ37" s="228"/>
      <c r="DA37" s="228"/>
      <c r="DB37" s="228"/>
      <c r="DC37" s="228"/>
      <c r="DD37" s="229"/>
    </row>
    <row r="38" spans="1:108" s="55" customFormat="1" ht="25.5" customHeight="1">
      <c r="A38" s="54"/>
      <c r="B38" s="230" t="s">
        <v>44</v>
      </c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1"/>
      <c r="AR38" s="232">
        <v>240</v>
      </c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  <c r="BC38" s="233"/>
      <c r="BD38" s="233"/>
      <c r="BE38" s="233"/>
      <c r="BF38" s="233"/>
      <c r="BG38" s="233"/>
      <c r="BH38" s="234"/>
      <c r="BI38" s="227">
        <f t="shared" si="0"/>
        <v>0</v>
      </c>
      <c r="BJ38" s="228"/>
      <c r="BK38" s="228"/>
      <c r="BL38" s="228"/>
      <c r="BM38" s="228"/>
      <c r="BN38" s="228"/>
      <c r="BO38" s="228"/>
      <c r="BP38" s="228"/>
      <c r="BQ38" s="228"/>
      <c r="BR38" s="228"/>
      <c r="BS38" s="228"/>
      <c r="BT38" s="228"/>
      <c r="BU38" s="228"/>
      <c r="BV38" s="228"/>
      <c r="BW38" s="228"/>
      <c r="BX38" s="228"/>
      <c r="BY38" s="228"/>
      <c r="BZ38" s="229"/>
      <c r="CA38" s="227">
        <v>0</v>
      </c>
      <c r="CB38" s="228"/>
      <c r="CC38" s="228"/>
      <c r="CD38" s="228"/>
      <c r="CE38" s="228"/>
      <c r="CF38" s="228"/>
      <c r="CG38" s="228"/>
      <c r="CH38" s="228"/>
      <c r="CI38" s="228"/>
      <c r="CJ38" s="228"/>
      <c r="CK38" s="228"/>
      <c r="CL38" s="228"/>
      <c r="CM38" s="228"/>
      <c r="CN38" s="228"/>
      <c r="CO38" s="229"/>
      <c r="CP38" s="227">
        <v>0</v>
      </c>
      <c r="CQ38" s="228"/>
      <c r="CR38" s="228"/>
      <c r="CS38" s="228"/>
      <c r="CT38" s="228"/>
      <c r="CU38" s="228"/>
      <c r="CV38" s="228"/>
      <c r="CW38" s="228"/>
      <c r="CX38" s="228"/>
      <c r="CY38" s="228"/>
      <c r="CZ38" s="228"/>
      <c r="DA38" s="228"/>
      <c r="DB38" s="228"/>
      <c r="DC38" s="228"/>
      <c r="DD38" s="229"/>
    </row>
    <row r="39" spans="1:108" s="55" customFormat="1" ht="14.25" customHeight="1">
      <c r="A39" s="54"/>
      <c r="B39" s="230" t="s">
        <v>1</v>
      </c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1"/>
      <c r="AR39" s="232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  <c r="BD39" s="233"/>
      <c r="BE39" s="233"/>
      <c r="BF39" s="233"/>
      <c r="BG39" s="233"/>
      <c r="BH39" s="234"/>
      <c r="BI39" s="227"/>
      <c r="BJ39" s="228"/>
      <c r="BK39" s="228"/>
      <c r="BL39" s="228"/>
      <c r="BM39" s="228"/>
      <c r="BN39" s="228"/>
      <c r="BO39" s="228"/>
      <c r="BP39" s="228"/>
      <c r="BQ39" s="228"/>
      <c r="BR39" s="228"/>
      <c r="BS39" s="228"/>
      <c r="BT39" s="228"/>
      <c r="BU39" s="228"/>
      <c r="BV39" s="228"/>
      <c r="BW39" s="228"/>
      <c r="BX39" s="228"/>
      <c r="BY39" s="228"/>
      <c r="BZ39" s="229"/>
      <c r="CA39" s="227"/>
      <c r="CB39" s="228"/>
      <c r="CC39" s="228"/>
      <c r="CD39" s="228"/>
      <c r="CE39" s="228"/>
      <c r="CF39" s="228"/>
      <c r="CG39" s="228"/>
      <c r="CH39" s="228"/>
      <c r="CI39" s="228"/>
      <c r="CJ39" s="228"/>
      <c r="CK39" s="228"/>
      <c r="CL39" s="228"/>
      <c r="CM39" s="228"/>
      <c r="CN39" s="228"/>
      <c r="CO39" s="229"/>
      <c r="CP39" s="227"/>
      <c r="CQ39" s="228"/>
      <c r="CR39" s="228"/>
      <c r="CS39" s="228"/>
      <c r="CT39" s="228"/>
      <c r="CU39" s="228"/>
      <c r="CV39" s="228"/>
      <c r="CW39" s="228"/>
      <c r="CX39" s="228"/>
      <c r="CY39" s="228"/>
      <c r="CZ39" s="228"/>
      <c r="DA39" s="228"/>
      <c r="DB39" s="228"/>
      <c r="DC39" s="228"/>
      <c r="DD39" s="229"/>
    </row>
    <row r="40" spans="1:108" s="55" customFormat="1" ht="39.75" customHeight="1">
      <c r="A40" s="54"/>
      <c r="B40" s="230" t="s">
        <v>64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1"/>
      <c r="AR40" s="232">
        <v>241</v>
      </c>
      <c r="AS40" s="233"/>
      <c r="AT40" s="233"/>
      <c r="AU40" s="233"/>
      <c r="AV40" s="233"/>
      <c r="AW40" s="233"/>
      <c r="AX40" s="233"/>
      <c r="AY40" s="233"/>
      <c r="AZ40" s="233"/>
      <c r="BA40" s="233"/>
      <c r="BB40" s="233"/>
      <c r="BC40" s="233"/>
      <c r="BD40" s="233"/>
      <c r="BE40" s="233"/>
      <c r="BF40" s="233"/>
      <c r="BG40" s="233"/>
      <c r="BH40" s="234"/>
      <c r="BI40" s="227">
        <f>CA40</f>
        <v>0</v>
      </c>
      <c r="BJ40" s="228"/>
      <c r="BK40" s="228"/>
      <c r="BL40" s="228"/>
      <c r="BM40" s="228"/>
      <c r="BN40" s="228"/>
      <c r="BO40" s="228"/>
      <c r="BP40" s="228"/>
      <c r="BQ40" s="228"/>
      <c r="BR40" s="228"/>
      <c r="BS40" s="228"/>
      <c r="BT40" s="228"/>
      <c r="BU40" s="228"/>
      <c r="BV40" s="228"/>
      <c r="BW40" s="228"/>
      <c r="BX40" s="228"/>
      <c r="BY40" s="228"/>
      <c r="BZ40" s="229"/>
      <c r="CA40" s="227">
        <v>0</v>
      </c>
      <c r="CB40" s="228"/>
      <c r="CC40" s="228"/>
      <c r="CD40" s="228"/>
      <c r="CE40" s="228"/>
      <c r="CF40" s="228"/>
      <c r="CG40" s="228"/>
      <c r="CH40" s="228"/>
      <c r="CI40" s="228"/>
      <c r="CJ40" s="228"/>
      <c r="CK40" s="228"/>
      <c r="CL40" s="228"/>
      <c r="CM40" s="228"/>
      <c r="CN40" s="228"/>
      <c r="CO40" s="229"/>
      <c r="CP40" s="227">
        <v>0</v>
      </c>
      <c r="CQ40" s="228"/>
      <c r="CR40" s="228"/>
      <c r="CS40" s="228"/>
      <c r="CT40" s="228"/>
      <c r="CU40" s="228"/>
      <c r="CV40" s="228"/>
      <c r="CW40" s="228"/>
      <c r="CX40" s="228"/>
      <c r="CY40" s="228"/>
      <c r="CZ40" s="228"/>
      <c r="DA40" s="228"/>
      <c r="DB40" s="228"/>
      <c r="DC40" s="228"/>
      <c r="DD40" s="229"/>
    </row>
    <row r="41" spans="1:108" s="55" customFormat="1" ht="15">
      <c r="A41" s="54"/>
      <c r="B41" s="230" t="s">
        <v>61</v>
      </c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1"/>
      <c r="AR41" s="232">
        <v>260</v>
      </c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4"/>
      <c r="BI41" s="227">
        <f>CA41</f>
        <v>0</v>
      </c>
      <c r="BJ41" s="228"/>
      <c r="BK41" s="228"/>
      <c r="BL41" s="228"/>
      <c r="BM41" s="228"/>
      <c r="BN41" s="228"/>
      <c r="BO41" s="228"/>
      <c r="BP41" s="228"/>
      <c r="BQ41" s="228"/>
      <c r="BR41" s="228"/>
      <c r="BS41" s="228"/>
      <c r="BT41" s="228"/>
      <c r="BU41" s="228"/>
      <c r="BV41" s="228"/>
      <c r="BW41" s="228"/>
      <c r="BX41" s="228"/>
      <c r="BY41" s="228"/>
      <c r="BZ41" s="229"/>
      <c r="CA41" s="227">
        <v>0</v>
      </c>
      <c r="CB41" s="228"/>
      <c r="CC41" s="228"/>
      <c r="CD41" s="228"/>
      <c r="CE41" s="228"/>
      <c r="CF41" s="228"/>
      <c r="CG41" s="228"/>
      <c r="CH41" s="228"/>
      <c r="CI41" s="228"/>
      <c r="CJ41" s="228"/>
      <c r="CK41" s="228"/>
      <c r="CL41" s="228"/>
      <c r="CM41" s="228"/>
      <c r="CN41" s="228"/>
      <c r="CO41" s="229"/>
      <c r="CP41" s="227">
        <v>0</v>
      </c>
      <c r="CQ41" s="228"/>
      <c r="CR41" s="228"/>
      <c r="CS41" s="228"/>
      <c r="CT41" s="228"/>
      <c r="CU41" s="228"/>
      <c r="CV41" s="228"/>
      <c r="CW41" s="228"/>
      <c r="CX41" s="228"/>
      <c r="CY41" s="228"/>
      <c r="CZ41" s="228"/>
      <c r="DA41" s="228"/>
      <c r="DB41" s="228"/>
      <c r="DC41" s="228"/>
      <c r="DD41" s="229"/>
    </row>
    <row r="42" spans="1:108" s="55" customFormat="1" ht="15" customHeight="1">
      <c r="A42" s="54"/>
      <c r="B42" s="230" t="s">
        <v>1</v>
      </c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1"/>
      <c r="AR42" s="232"/>
      <c r="AS42" s="233"/>
      <c r="AT42" s="233"/>
      <c r="AU42" s="233"/>
      <c r="AV42" s="233"/>
      <c r="AW42" s="233"/>
      <c r="AX42" s="233"/>
      <c r="AY42" s="233"/>
      <c r="AZ42" s="233"/>
      <c r="BA42" s="233"/>
      <c r="BB42" s="233"/>
      <c r="BC42" s="233"/>
      <c r="BD42" s="233"/>
      <c r="BE42" s="233"/>
      <c r="BF42" s="233"/>
      <c r="BG42" s="233"/>
      <c r="BH42" s="234"/>
      <c r="BI42" s="227"/>
      <c r="BJ42" s="228"/>
      <c r="BK42" s="228"/>
      <c r="BL42" s="228"/>
      <c r="BM42" s="228"/>
      <c r="BN42" s="228"/>
      <c r="BO42" s="228"/>
      <c r="BP42" s="228"/>
      <c r="BQ42" s="228"/>
      <c r="BR42" s="228"/>
      <c r="BS42" s="228"/>
      <c r="BT42" s="228"/>
      <c r="BU42" s="228"/>
      <c r="BV42" s="228"/>
      <c r="BW42" s="228"/>
      <c r="BX42" s="228"/>
      <c r="BY42" s="228"/>
      <c r="BZ42" s="229"/>
      <c r="CA42" s="227"/>
      <c r="CB42" s="228"/>
      <c r="CC42" s="228"/>
      <c r="CD42" s="228"/>
      <c r="CE42" s="228"/>
      <c r="CF42" s="228"/>
      <c r="CG42" s="228"/>
      <c r="CH42" s="228"/>
      <c r="CI42" s="228"/>
      <c r="CJ42" s="228"/>
      <c r="CK42" s="228"/>
      <c r="CL42" s="228"/>
      <c r="CM42" s="228"/>
      <c r="CN42" s="228"/>
      <c r="CO42" s="229"/>
      <c r="CP42" s="227"/>
      <c r="CQ42" s="228"/>
      <c r="CR42" s="228"/>
      <c r="CS42" s="228"/>
      <c r="CT42" s="228"/>
      <c r="CU42" s="228"/>
      <c r="CV42" s="228"/>
      <c r="CW42" s="228"/>
      <c r="CX42" s="228"/>
      <c r="CY42" s="228"/>
      <c r="CZ42" s="228"/>
      <c r="DA42" s="228"/>
      <c r="DB42" s="228"/>
      <c r="DC42" s="228"/>
      <c r="DD42" s="229"/>
    </row>
    <row r="43" spans="1:108" s="55" customFormat="1" ht="17.25" customHeight="1">
      <c r="A43" s="54"/>
      <c r="B43" s="230" t="s">
        <v>62</v>
      </c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1"/>
      <c r="AR43" s="232">
        <v>262</v>
      </c>
      <c r="AS43" s="233"/>
      <c r="AT43" s="233"/>
      <c r="AU43" s="233"/>
      <c r="AV43" s="233"/>
      <c r="AW43" s="233"/>
      <c r="AX43" s="233"/>
      <c r="AY43" s="233"/>
      <c r="AZ43" s="233"/>
      <c r="BA43" s="233"/>
      <c r="BB43" s="233"/>
      <c r="BC43" s="233"/>
      <c r="BD43" s="233"/>
      <c r="BE43" s="233"/>
      <c r="BF43" s="233"/>
      <c r="BG43" s="233"/>
      <c r="BH43" s="234"/>
      <c r="BI43" s="227">
        <f>CA43</f>
        <v>0</v>
      </c>
      <c r="BJ43" s="228"/>
      <c r="BK43" s="228"/>
      <c r="BL43" s="228"/>
      <c r="BM43" s="228"/>
      <c r="BN43" s="228"/>
      <c r="BO43" s="228"/>
      <c r="BP43" s="228"/>
      <c r="BQ43" s="228"/>
      <c r="BR43" s="228"/>
      <c r="BS43" s="228"/>
      <c r="BT43" s="228"/>
      <c r="BU43" s="228"/>
      <c r="BV43" s="228"/>
      <c r="BW43" s="228"/>
      <c r="BX43" s="228"/>
      <c r="BY43" s="228"/>
      <c r="BZ43" s="229"/>
      <c r="CA43" s="227">
        <v>0</v>
      </c>
      <c r="CB43" s="228"/>
      <c r="CC43" s="228"/>
      <c r="CD43" s="228"/>
      <c r="CE43" s="228"/>
      <c r="CF43" s="228"/>
      <c r="CG43" s="228"/>
      <c r="CH43" s="228"/>
      <c r="CI43" s="228"/>
      <c r="CJ43" s="228"/>
      <c r="CK43" s="228"/>
      <c r="CL43" s="228"/>
      <c r="CM43" s="228"/>
      <c r="CN43" s="228"/>
      <c r="CO43" s="229"/>
      <c r="CP43" s="227">
        <v>0</v>
      </c>
      <c r="CQ43" s="228"/>
      <c r="CR43" s="228"/>
      <c r="CS43" s="228"/>
      <c r="CT43" s="228"/>
      <c r="CU43" s="228"/>
      <c r="CV43" s="228"/>
      <c r="CW43" s="228"/>
      <c r="CX43" s="228"/>
      <c r="CY43" s="228"/>
      <c r="CZ43" s="228"/>
      <c r="DA43" s="228"/>
      <c r="DB43" s="228"/>
      <c r="DC43" s="228"/>
      <c r="DD43" s="229"/>
    </row>
    <row r="44" spans="1:108" s="55" customFormat="1" ht="37.5" customHeight="1">
      <c r="A44" s="54"/>
      <c r="B44" s="230" t="s">
        <v>101</v>
      </c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1"/>
      <c r="AR44" s="232">
        <v>263</v>
      </c>
      <c r="AS44" s="233"/>
      <c r="AT44" s="233"/>
      <c r="AU44" s="233"/>
      <c r="AV44" s="233"/>
      <c r="AW44" s="233"/>
      <c r="AX44" s="233"/>
      <c r="AY44" s="233"/>
      <c r="AZ44" s="233"/>
      <c r="BA44" s="233"/>
      <c r="BB44" s="233"/>
      <c r="BC44" s="233"/>
      <c r="BD44" s="233"/>
      <c r="BE44" s="233"/>
      <c r="BF44" s="233"/>
      <c r="BG44" s="233"/>
      <c r="BH44" s="234"/>
      <c r="BI44" s="227">
        <f>CA44</f>
        <v>0</v>
      </c>
      <c r="BJ44" s="228"/>
      <c r="BK44" s="228"/>
      <c r="BL44" s="228"/>
      <c r="BM44" s="228"/>
      <c r="BN44" s="228"/>
      <c r="BO44" s="228"/>
      <c r="BP44" s="228"/>
      <c r="BQ44" s="228"/>
      <c r="BR44" s="228"/>
      <c r="BS44" s="228"/>
      <c r="BT44" s="228"/>
      <c r="BU44" s="228"/>
      <c r="BV44" s="228"/>
      <c r="BW44" s="228"/>
      <c r="BX44" s="228"/>
      <c r="BY44" s="228"/>
      <c r="BZ44" s="229"/>
      <c r="CA44" s="227">
        <v>0</v>
      </c>
      <c r="CB44" s="228"/>
      <c r="CC44" s="228"/>
      <c r="CD44" s="228"/>
      <c r="CE44" s="228"/>
      <c r="CF44" s="228"/>
      <c r="CG44" s="228"/>
      <c r="CH44" s="228"/>
      <c r="CI44" s="228"/>
      <c r="CJ44" s="228"/>
      <c r="CK44" s="228"/>
      <c r="CL44" s="228"/>
      <c r="CM44" s="228"/>
      <c r="CN44" s="228"/>
      <c r="CO44" s="229"/>
      <c r="CP44" s="227">
        <v>0</v>
      </c>
      <c r="CQ44" s="228"/>
      <c r="CR44" s="228"/>
      <c r="CS44" s="228"/>
      <c r="CT44" s="228"/>
      <c r="CU44" s="228"/>
      <c r="CV44" s="228"/>
      <c r="CW44" s="228"/>
      <c r="CX44" s="228"/>
      <c r="CY44" s="228"/>
      <c r="CZ44" s="228"/>
      <c r="DA44" s="228"/>
      <c r="DB44" s="228"/>
      <c r="DC44" s="228"/>
      <c r="DD44" s="229"/>
    </row>
    <row r="45" spans="1:108" s="55" customFormat="1" ht="15">
      <c r="A45" s="54"/>
      <c r="B45" s="230" t="s">
        <v>63</v>
      </c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1"/>
      <c r="AR45" s="232">
        <v>290</v>
      </c>
      <c r="AS45" s="233"/>
      <c r="AT45" s="233"/>
      <c r="AU45" s="233"/>
      <c r="AV45" s="233"/>
      <c r="AW45" s="233"/>
      <c r="AX45" s="233"/>
      <c r="AY45" s="233"/>
      <c r="AZ45" s="233"/>
      <c r="BA45" s="233"/>
      <c r="BB45" s="233"/>
      <c r="BC45" s="233"/>
      <c r="BD45" s="233"/>
      <c r="BE45" s="233"/>
      <c r="BF45" s="233"/>
      <c r="BG45" s="233"/>
      <c r="BH45" s="234"/>
      <c r="BI45" s="227">
        <f>CA45</f>
        <v>6650</v>
      </c>
      <c r="BJ45" s="228"/>
      <c r="BK45" s="228"/>
      <c r="BL45" s="228"/>
      <c r="BM45" s="228"/>
      <c r="BN45" s="228"/>
      <c r="BO45" s="228"/>
      <c r="BP45" s="228"/>
      <c r="BQ45" s="228"/>
      <c r="BR45" s="228"/>
      <c r="BS45" s="228"/>
      <c r="BT45" s="228"/>
      <c r="BU45" s="228"/>
      <c r="BV45" s="228"/>
      <c r="BW45" s="228"/>
      <c r="BX45" s="228"/>
      <c r="BY45" s="228"/>
      <c r="BZ45" s="229"/>
      <c r="CA45" s="227">
        <f>250+6400</f>
        <v>6650</v>
      </c>
      <c r="CB45" s="228"/>
      <c r="CC45" s="228"/>
      <c r="CD45" s="228"/>
      <c r="CE45" s="228"/>
      <c r="CF45" s="228"/>
      <c r="CG45" s="228"/>
      <c r="CH45" s="228"/>
      <c r="CI45" s="228"/>
      <c r="CJ45" s="228"/>
      <c r="CK45" s="228"/>
      <c r="CL45" s="228"/>
      <c r="CM45" s="228"/>
      <c r="CN45" s="228"/>
      <c r="CO45" s="229"/>
      <c r="CP45" s="227">
        <v>0</v>
      </c>
      <c r="CQ45" s="228"/>
      <c r="CR45" s="228"/>
      <c r="CS45" s="228"/>
      <c r="CT45" s="228"/>
      <c r="CU45" s="228"/>
      <c r="CV45" s="228"/>
      <c r="CW45" s="228"/>
      <c r="CX45" s="228"/>
      <c r="CY45" s="228"/>
      <c r="CZ45" s="228"/>
      <c r="DA45" s="228"/>
      <c r="DB45" s="228"/>
      <c r="DC45" s="228"/>
      <c r="DD45" s="229"/>
    </row>
    <row r="46" spans="1:108" s="55" customFormat="1" ht="15.75" customHeight="1">
      <c r="A46" s="54"/>
      <c r="B46" s="230" t="s">
        <v>24</v>
      </c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1"/>
      <c r="AR46" s="232">
        <v>300</v>
      </c>
      <c r="AS46" s="233"/>
      <c r="AT46" s="233"/>
      <c r="AU46" s="233"/>
      <c r="AV46" s="233"/>
      <c r="AW46" s="233"/>
      <c r="AX46" s="233"/>
      <c r="AY46" s="233"/>
      <c r="AZ46" s="233"/>
      <c r="BA46" s="233"/>
      <c r="BB46" s="233"/>
      <c r="BC46" s="233"/>
      <c r="BD46" s="233"/>
      <c r="BE46" s="233"/>
      <c r="BF46" s="233"/>
      <c r="BG46" s="233"/>
      <c r="BH46" s="234"/>
      <c r="BI46" s="227">
        <f>CA46</f>
        <v>0</v>
      </c>
      <c r="BJ46" s="228"/>
      <c r="BK46" s="228"/>
      <c r="BL46" s="228"/>
      <c r="BM46" s="228"/>
      <c r="BN46" s="228"/>
      <c r="BO46" s="228"/>
      <c r="BP46" s="228"/>
      <c r="BQ46" s="228"/>
      <c r="BR46" s="228"/>
      <c r="BS46" s="228"/>
      <c r="BT46" s="228"/>
      <c r="BU46" s="228"/>
      <c r="BV46" s="228"/>
      <c r="BW46" s="228"/>
      <c r="BX46" s="228"/>
      <c r="BY46" s="228"/>
      <c r="BZ46" s="229"/>
      <c r="CA46" s="265">
        <v>0</v>
      </c>
      <c r="CB46" s="266"/>
      <c r="CC46" s="266"/>
      <c r="CD46" s="266"/>
      <c r="CE46" s="266"/>
      <c r="CF46" s="266"/>
      <c r="CG46" s="266"/>
      <c r="CH46" s="266"/>
      <c r="CI46" s="266"/>
      <c r="CJ46" s="266"/>
      <c r="CK46" s="266"/>
      <c r="CL46" s="266"/>
      <c r="CM46" s="266"/>
      <c r="CN46" s="266"/>
      <c r="CO46" s="267"/>
      <c r="CP46" s="227">
        <v>0</v>
      </c>
      <c r="CQ46" s="228"/>
      <c r="CR46" s="228"/>
      <c r="CS46" s="228"/>
      <c r="CT46" s="228"/>
      <c r="CU46" s="228"/>
      <c r="CV46" s="228"/>
      <c r="CW46" s="228"/>
      <c r="CX46" s="228"/>
      <c r="CY46" s="228"/>
      <c r="CZ46" s="228"/>
      <c r="DA46" s="228"/>
      <c r="DB46" s="228"/>
      <c r="DC46" s="228"/>
      <c r="DD46" s="229"/>
    </row>
    <row r="47" spans="1:108" s="55" customFormat="1" ht="21.75" customHeight="1">
      <c r="A47" s="54"/>
      <c r="B47" s="230" t="s">
        <v>1</v>
      </c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0"/>
      <c r="AO47" s="230"/>
      <c r="AP47" s="230"/>
      <c r="AQ47" s="231"/>
      <c r="AR47" s="232"/>
      <c r="AS47" s="233"/>
      <c r="AT47" s="233"/>
      <c r="AU47" s="233"/>
      <c r="AV47" s="233"/>
      <c r="AW47" s="233"/>
      <c r="AX47" s="233"/>
      <c r="AY47" s="233"/>
      <c r="AZ47" s="233"/>
      <c r="BA47" s="233"/>
      <c r="BB47" s="233"/>
      <c r="BC47" s="233"/>
      <c r="BD47" s="233"/>
      <c r="BE47" s="233"/>
      <c r="BF47" s="233"/>
      <c r="BG47" s="233"/>
      <c r="BH47" s="234"/>
      <c r="BI47" s="227"/>
      <c r="BJ47" s="228"/>
      <c r="BK47" s="228"/>
      <c r="BL47" s="228"/>
      <c r="BM47" s="228"/>
      <c r="BN47" s="228"/>
      <c r="BO47" s="228"/>
      <c r="BP47" s="228"/>
      <c r="BQ47" s="228"/>
      <c r="BR47" s="228"/>
      <c r="BS47" s="228"/>
      <c r="BT47" s="228"/>
      <c r="BU47" s="228"/>
      <c r="BV47" s="228"/>
      <c r="BW47" s="228"/>
      <c r="BX47" s="228"/>
      <c r="BY47" s="228"/>
      <c r="BZ47" s="229"/>
      <c r="CA47" s="227"/>
      <c r="CB47" s="228"/>
      <c r="CC47" s="228"/>
      <c r="CD47" s="228"/>
      <c r="CE47" s="228"/>
      <c r="CF47" s="228"/>
      <c r="CG47" s="228"/>
      <c r="CH47" s="228"/>
      <c r="CI47" s="228"/>
      <c r="CJ47" s="228"/>
      <c r="CK47" s="228"/>
      <c r="CL47" s="228"/>
      <c r="CM47" s="228"/>
      <c r="CN47" s="228"/>
      <c r="CO47" s="229"/>
      <c r="CP47" s="227"/>
      <c r="CQ47" s="228"/>
      <c r="CR47" s="228"/>
      <c r="CS47" s="228"/>
      <c r="CT47" s="228"/>
      <c r="CU47" s="228"/>
      <c r="CV47" s="228"/>
      <c r="CW47" s="228"/>
      <c r="CX47" s="228"/>
      <c r="CY47" s="228"/>
      <c r="CZ47" s="228"/>
      <c r="DA47" s="228"/>
      <c r="DB47" s="228"/>
      <c r="DC47" s="228"/>
      <c r="DD47" s="229"/>
    </row>
    <row r="48" spans="1:108" s="55" customFormat="1" ht="24.75" customHeight="1">
      <c r="A48" s="54"/>
      <c r="B48" s="230" t="s">
        <v>41</v>
      </c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1"/>
      <c r="AR48" s="232">
        <v>310</v>
      </c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233"/>
      <c r="BD48" s="233"/>
      <c r="BE48" s="233"/>
      <c r="BF48" s="233"/>
      <c r="BG48" s="233"/>
      <c r="BH48" s="234"/>
      <c r="BI48" s="227">
        <f>CA48</f>
        <v>6200</v>
      </c>
      <c r="BJ48" s="228"/>
      <c r="BK48" s="228"/>
      <c r="BL48" s="228"/>
      <c r="BM48" s="228"/>
      <c r="BN48" s="228"/>
      <c r="BO48" s="228"/>
      <c r="BP48" s="228"/>
      <c r="BQ48" s="228"/>
      <c r="BR48" s="228"/>
      <c r="BS48" s="228"/>
      <c r="BT48" s="228"/>
      <c r="BU48" s="228"/>
      <c r="BV48" s="228"/>
      <c r="BW48" s="228"/>
      <c r="BX48" s="228"/>
      <c r="BY48" s="228"/>
      <c r="BZ48" s="229"/>
      <c r="CA48" s="227">
        <v>6200</v>
      </c>
      <c r="CB48" s="228"/>
      <c r="CC48" s="228"/>
      <c r="CD48" s="228"/>
      <c r="CE48" s="228"/>
      <c r="CF48" s="228"/>
      <c r="CG48" s="228"/>
      <c r="CH48" s="228"/>
      <c r="CI48" s="228"/>
      <c r="CJ48" s="228"/>
      <c r="CK48" s="228"/>
      <c r="CL48" s="228"/>
      <c r="CM48" s="228"/>
      <c r="CN48" s="228"/>
      <c r="CO48" s="229"/>
      <c r="CP48" s="227">
        <v>0</v>
      </c>
      <c r="CQ48" s="228"/>
      <c r="CR48" s="228"/>
      <c r="CS48" s="228"/>
      <c r="CT48" s="228"/>
      <c r="CU48" s="228"/>
      <c r="CV48" s="228"/>
      <c r="CW48" s="228"/>
      <c r="CX48" s="228"/>
      <c r="CY48" s="228"/>
      <c r="CZ48" s="228"/>
      <c r="DA48" s="228"/>
      <c r="DB48" s="228"/>
      <c r="DC48" s="228"/>
      <c r="DD48" s="229"/>
    </row>
    <row r="49" spans="1:108" s="55" customFormat="1" ht="25.5" customHeight="1">
      <c r="A49" s="54"/>
      <c r="B49" s="230" t="s">
        <v>102</v>
      </c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/>
      <c r="AO49" s="230"/>
      <c r="AP49" s="230"/>
      <c r="AQ49" s="231"/>
      <c r="AR49" s="232">
        <v>320</v>
      </c>
      <c r="AS49" s="233"/>
      <c r="AT49" s="233"/>
      <c r="AU49" s="233"/>
      <c r="AV49" s="233"/>
      <c r="AW49" s="233"/>
      <c r="AX49" s="233"/>
      <c r="AY49" s="233"/>
      <c r="AZ49" s="233"/>
      <c r="BA49" s="233"/>
      <c r="BB49" s="233"/>
      <c r="BC49" s="233"/>
      <c r="BD49" s="233"/>
      <c r="BE49" s="233"/>
      <c r="BF49" s="233"/>
      <c r="BG49" s="233"/>
      <c r="BH49" s="234"/>
      <c r="BI49" s="227">
        <f>CA49</f>
        <v>0</v>
      </c>
      <c r="BJ49" s="228"/>
      <c r="BK49" s="228"/>
      <c r="BL49" s="228"/>
      <c r="BM49" s="228"/>
      <c r="BN49" s="228"/>
      <c r="BO49" s="228"/>
      <c r="BP49" s="228"/>
      <c r="BQ49" s="228"/>
      <c r="BR49" s="228"/>
      <c r="BS49" s="228"/>
      <c r="BT49" s="228"/>
      <c r="BU49" s="228"/>
      <c r="BV49" s="228"/>
      <c r="BW49" s="228"/>
      <c r="BX49" s="228"/>
      <c r="BY49" s="228"/>
      <c r="BZ49" s="229"/>
      <c r="CA49" s="227">
        <v>0</v>
      </c>
      <c r="CB49" s="228"/>
      <c r="CC49" s="228"/>
      <c r="CD49" s="228"/>
      <c r="CE49" s="228"/>
      <c r="CF49" s="228"/>
      <c r="CG49" s="228"/>
      <c r="CH49" s="228"/>
      <c r="CI49" s="228"/>
      <c r="CJ49" s="228"/>
      <c r="CK49" s="228"/>
      <c r="CL49" s="228"/>
      <c r="CM49" s="228"/>
      <c r="CN49" s="228"/>
      <c r="CO49" s="229"/>
      <c r="CP49" s="227">
        <v>0</v>
      </c>
      <c r="CQ49" s="228"/>
      <c r="CR49" s="228"/>
      <c r="CS49" s="228"/>
      <c r="CT49" s="228"/>
      <c r="CU49" s="228"/>
      <c r="CV49" s="228"/>
      <c r="CW49" s="228"/>
      <c r="CX49" s="228"/>
      <c r="CY49" s="228"/>
      <c r="CZ49" s="228"/>
      <c r="DA49" s="228"/>
      <c r="DB49" s="228"/>
      <c r="DC49" s="228"/>
      <c r="DD49" s="229"/>
    </row>
    <row r="50" spans="1:108" s="55" customFormat="1" ht="27" customHeight="1">
      <c r="A50" s="54"/>
      <c r="B50" s="230" t="s">
        <v>103</v>
      </c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0"/>
      <c r="AO50" s="230"/>
      <c r="AP50" s="230"/>
      <c r="AQ50" s="231"/>
      <c r="AR50" s="232">
        <v>330</v>
      </c>
      <c r="AS50" s="233"/>
      <c r="AT50" s="233"/>
      <c r="AU50" s="233"/>
      <c r="AV50" s="233"/>
      <c r="AW50" s="233"/>
      <c r="AX50" s="233"/>
      <c r="AY50" s="233"/>
      <c r="AZ50" s="233"/>
      <c r="BA50" s="233"/>
      <c r="BB50" s="233"/>
      <c r="BC50" s="233"/>
      <c r="BD50" s="233"/>
      <c r="BE50" s="233"/>
      <c r="BF50" s="233"/>
      <c r="BG50" s="233"/>
      <c r="BH50" s="234"/>
      <c r="BI50" s="227">
        <f>CA50</f>
        <v>0</v>
      </c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  <c r="BU50" s="228"/>
      <c r="BV50" s="228"/>
      <c r="BW50" s="228"/>
      <c r="BX50" s="228"/>
      <c r="BY50" s="228"/>
      <c r="BZ50" s="229"/>
      <c r="CA50" s="227">
        <v>0</v>
      </c>
      <c r="CB50" s="228"/>
      <c r="CC50" s="228"/>
      <c r="CD50" s="228"/>
      <c r="CE50" s="228"/>
      <c r="CF50" s="228"/>
      <c r="CG50" s="228"/>
      <c r="CH50" s="228"/>
      <c r="CI50" s="228"/>
      <c r="CJ50" s="228"/>
      <c r="CK50" s="228"/>
      <c r="CL50" s="228"/>
      <c r="CM50" s="228"/>
      <c r="CN50" s="228"/>
      <c r="CO50" s="229"/>
      <c r="CP50" s="227">
        <v>0</v>
      </c>
      <c r="CQ50" s="228"/>
      <c r="CR50" s="228"/>
      <c r="CS50" s="228"/>
      <c r="CT50" s="228"/>
      <c r="CU50" s="228"/>
      <c r="CV50" s="228"/>
      <c r="CW50" s="228"/>
      <c r="CX50" s="228"/>
      <c r="CY50" s="228"/>
      <c r="CZ50" s="228"/>
      <c r="DA50" s="228"/>
      <c r="DB50" s="228"/>
      <c r="DC50" s="228"/>
      <c r="DD50" s="229"/>
    </row>
    <row r="51" spans="1:108" s="55" customFormat="1" ht="18" customHeight="1">
      <c r="A51" s="54"/>
      <c r="B51" s="230" t="s">
        <v>42</v>
      </c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0"/>
      <c r="AO51" s="230"/>
      <c r="AP51" s="230"/>
      <c r="AQ51" s="231"/>
      <c r="AR51" s="232">
        <v>340</v>
      </c>
      <c r="AS51" s="233"/>
      <c r="AT51" s="233"/>
      <c r="AU51" s="233"/>
      <c r="AV51" s="233"/>
      <c r="AW51" s="233"/>
      <c r="AX51" s="233"/>
      <c r="AY51" s="233"/>
      <c r="AZ51" s="233"/>
      <c r="BA51" s="233"/>
      <c r="BB51" s="233"/>
      <c r="BC51" s="233"/>
      <c r="BD51" s="233"/>
      <c r="BE51" s="233"/>
      <c r="BF51" s="233"/>
      <c r="BG51" s="233"/>
      <c r="BH51" s="234"/>
      <c r="BI51" s="227">
        <f>CA51</f>
        <v>30000</v>
      </c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  <c r="BX51" s="228"/>
      <c r="BY51" s="228"/>
      <c r="BZ51" s="229"/>
      <c r="CA51" s="227">
        <v>30000</v>
      </c>
      <c r="CB51" s="228"/>
      <c r="CC51" s="228"/>
      <c r="CD51" s="228"/>
      <c r="CE51" s="228"/>
      <c r="CF51" s="228"/>
      <c r="CG51" s="228"/>
      <c r="CH51" s="228"/>
      <c r="CI51" s="228"/>
      <c r="CJ51" s="228"/>
      <c r="CK51" s="228"/>
      <c r="CL51" s="228"/>
      <c r="CM51" s="228"/>
      <c r="CN51" s="228"/>
      <c r="CO51" s="229"/>
      <c r="CP51" s="227">
        <v>0</v>
      </c>
      <c r="CQ51" s="228"/>
      <c r="CR51" s="228"/>
      <c r="CS51" s="228"/>
      <c r="CT51" s="228"/>
      <c r="CU51" s="228"/>
      <c r="CV51" s="228"/>
      <c r="CW51" s="228"/>
      <c r="CX51" s="228"/>
      <c r="CY51" s="228"/>
      <c r="CZ51" s="228"/>
      <c r="DA51" s="228"/>
      <c r="DB51" s="228"/>
      <c r="DC51" s="228"/>
      <c r="DD51" s="229"/>
    </row>
    <row r="52" spans="1:108" s="55" customFormat="1" ht="26.25" customHeight="1">
      <c r="A52" s="54"/>
      <c r="B52" s="230" t="s">
        <v>125</v>
      </c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  <c r="AP52" s="230"/>
      <c r="AQ52" s="231"/>
      <c r="AR52" s="232">
        <v>500</v>
      </c>
      <c r="AS52" s="233"/>
      <c r="AT52" s="233"/>
      <c r="AU52" s="233"/>
      <c r="AV52" s="233"/>
      <c r="AW52" s="233"/>
      <c r="AX52" s="233"/>
      <c r="AY52" s="233"/>
      <c r="AZ52" s="233"/>
      <c r="BA52" s="233"/>
      <c r="BB52" s="233"/>
      <c r="BC52" s="233"/>
      <c r="BD52" s="233"/>
      <c r="BE52" s="233"/>
      <c r="BF52" s="233"/>
      <c r="BG52" s="233"/>
      <c r="BH52" s="234"/>
      <c r="BI52" s="227">
        <f>CA52</f>
        <v>0</v>
      </c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  <c r="BX52" s="228"/>
      <c r="BY52" s="228"/>
      <c r="BZ52" s="229"/>
      <c r="CA52" s="227">
        <v>0</v>
      </c>
      <c r="CB52" s="228"/>
      <c r="CC52" s="228"/>
      <c r="CD52" s="228"/>
      <c r="CE52" s="228"/>
      <c r="CF52" s="228"/>
      <c r="CG52" s="228"/>
      <c r="CH52" s="228"/>
      <c r="CI52" s="228"/>
      <c r="CJ52" s="228"/>
      <c r="CK52" s="228"/>
      <c r="CL52" s="228"/>
      <c r="CM52" s="228"/>
      <c r="CN52" s="228"/>
      <c r="CO52" s="229"/>
      <c r="CP52" s="227">
        <v>0</v>
      </c>
      <c r="CQ52" s="228"/>
      <c r="CR52" s="228"/>
      <c r="CS52" s="228"/>
      <c r="CT52" s="228"/>
      <c r="CU52" s="228"/>
      <c r="CV52" s="228"/>
      <c r="CW52" s="228"/>
      <c r="CX52" s="228"/>
      <c r="CY52" s="228"/>
      <c r="CZ52" s="228"/>
      <c r="DA52" s="228"/>
      <c r="DB52" s="228"/>
      <c r="DC52" s="228"/>
      <c r="DD52" s="229"/>
    </row>
    <row r="53" spans="1:108" s="55" customFormat="1" ht="12.75" customHeight="1">
      <c r="A53" s="54"/>
      <c r="B53" s="230" t="s">
        <v>1</v>
      </c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1"/>
      <c r="AR53" s="232"/>
      <c r="AS53" s="233"/>
      <c r="AT53" s="233"/>
      <c r="AU53" s="233"/>
      <c r="AV53" s="233"/>
      <c r="AW53" s="233"/>
      <c r="AX53" s="233"/>
      <c r="AY53" s="233"/>
      <c r="AZ53" s="233"/>
      <c r="BA53" s="233"/>
      <c r="BB53" s="233"/>
      <c r="BC53" s="233"/>
      <c r="BD53" s="233"/>
      <c r="BE53" s="233"/>
      <c r="BF53" s="233"/>
      <c r="BG53" s="233"/>
      <c r="BH53" s="234"/>
      <c r="BI53" s="227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  <c r="BX53" s="228"/>
      <c r="BY53" s="228"/>
      <c r="BZ53" s="229"/>
      <c r="CA53" s="227"/>
      <c r="CB53" s="228"/>
      <c r="CC53" s="228"/>
      <c r="CD53" s="228"/>
      <c r="CE53" s="228"/>
      <c r="CF53" s="228"/>
      <c r="CG53" s="228"/>
      <c r="CH53" s="228"/>
      <c r="CI53" s="228"/>
      <c r="CJ53" s="228"/>
      <c r="CK53" s="228"/>
      <c r="CL53" s="228"/>
      <c r="CM53" s="228"/>
      <c r="CN53" s="228"/>
      <c r="CO53" s="229"/>
      <c r="CP53" s="227"/>
      <c r="CQ53" s="228"/>
      <c r="CR53" s="228"/>
      <c r="CS53" s="228"/>
      <c r="CT53" s="228"/>
      <c r="CU53" s="228"/>
      <c r="CV53" s="228"/>
      <c r="CW53" s="228"/>
      <c r="CX53" s="228"/>
      <c r="CY53" s="228"/>
      <c r="CZ53" s="228"/>
      <c r="DA53" s="228"/>
      <c r="DB53" s="228"/>
      <c r="DC53" s="228"/>
      <c r="DD53" s="229"/>
    </row>
    <row r="54" spans="1:108" s="55" customFormat="1" ht="28.5" customHeight="1">
      <c r="A54" s="54"/>
      <c r="B54" s="230" t="s">
        <v>110</v>
      </c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0"/>
      <c r="AP54" s="230"/>
      <c r="AQ54" s="231"/>
      <c r="AR54" s="232">
        <v>520</v>
      </c>
      <c r="AS54" s="233"/>
      <c r="AT54" s="233"/>
      <c r="AU54" s="233"/>
      <c r="AV54" s="233"/>
      <c r="AW54" s="233"/>
      <c r="AX54" s="233"/>
      <c r="AY54" s="233"/>
      <c r="AZ54" s="233"/>
      <c r="BA54" s="233"/>
      <c r="BB54" s="233"/>
      <c r="BC54" s="233"/>
      <c r="BD54" s="233"/>
      <c r="BE54" s="233"/>
      <c r="BF54" s="233"/>
      <c r="BG54" s="233"/>
      <c r="BH54" s="234"/>
      <c r="BI54" s="227">
        <f>CA54</f>
        <v>0</v>
      </c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  <c r="BX54" s="228"/>
      <c r="BY54" s="228"/>
      <c r="BZ54" s="229"/>
      <c r="CA54" s="227">
        <v>0</v>
      </c>
      <c r="CB54" s="228"/>
      <c r="CC54" s="228"/>
      <c r="CD54" s="228"/>
      <c r="CE54" s="228"/>
      <c r="CF54" s="228"/>
      <c r="CG54" s="228"/>
      <c r="CH54" s="228"/>
      <c r="CI54" s="228"/>
      <c r="CJ54" s="228"/>
      <c r="CK54" s="228"/>
      <c r="CL54" s="228"/>
      <c r="CM54" s="228"/>
      <c r="CN54" s="228"/>
      <c r="CO54" s="229"/>
      <c r="CP54" s="227">
        <v>0</v>
      </c>
      <c r="CQ54" s="228"/>
      <c r="CR54" s="228"/>
      <c r="CS54" s="228"/>
      <c r="CT54" s="228"/>
      <c r="CU54" s="228"/>
      <c r="CV54" s="228"/>
      <c r="CW54" s="228"/>
      <c r="CX54" s="228"/>
      <c r="CY54" s="228"/>
      <c r="CZ54" s="228"/>
      <c r="DA54" s="228"/>
      <c r="DB54" s="228"/>
      <c r="DC54" s="228"/>
      <c r="DD54" s="229"/>
    </row>
    <row r="55" spans="1:108" s="55" customFormat="1" ht="27" customHeight="1">
      <c r="A55" s="54"/>
      <c r="B55" s="230" t="s">
        <v>111</v>
      </c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0"/>
      <c r="AO55" s="230"/>
      <c r="AP55" s="230"/>
      <c r="AQ55" s="231"/>
      <c r="AR55" s="232">
        <v>530</v>
      </c>
      <c r="AS55" s="233"/>
      <c r="AT55" s="233"/>
      <c r="AU55" s="233"/>
      <c r="AV55" s="233"/>
      <c r="AW55" s="233"/>
      <c r="AX55" s="233"/>
      <c r="AY55" s="233"/>
      <c r="AZ55" s="233"/>
      <c r="BA55" s="233"/>
      <c r="BB55" s="233"/>
      <c r="BC55" s="233"/>
      <c r="BD55" s="233"/>
      <c r="BE55" s="233"/>
      <c r="BF55" s="233"/>
      <c r="BG55" s="233"/>
      <c r="BH55" s="234"/>
      <c r="BI55" s="227">
        <f>CA55</f>
        <v>0</v>
      </c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9"/>
      <c r="CA55" s="227">
        <v>0</v>
      </c>
      <c r="CB55" s="228"/>
      <c r="CC55" s="228"/>
      <c r="CD55" s="228"/>
      <c r="CE55" s="228"/>
      <c r="CF55" s="228"/>
      <c r="CG55" s="228"/>
      <c r="CH55" s="228"/>
      <c r="CI55" s="228"/>
      <c r="CJ55" s="228"/>
      <c r="CK55" s="228"/>
      <c r="CL55" s="228"/>
      <c r="CM55" s="228"/>
      <c r="CN55" s="228"/>
      <c r="CO55" s="229"/>
      <c r="CP55" s="227">
        <v>0</v>
      </c>
      <c r="CQ55" s="228"/>
      <c r="CR55" s="228"/>
      <c r="CS55" s="228"/>
      <c r="CT55" s="228"/>
      <c r="CU55" s="228"/>
      <c r="CV55" s="228"/>
      <c r="CW55" s="228"/>
      <c r="CX55" s="228"/>
      <c r="CY55" s="228"/>
      <c r="CZ55" s="228"/>
      <c r="DA55" s="228"/>
      <c r="DB55" s="228"/>
      <c r="DC55" s="228"/>
      <c r="DD55" s="229"/>
    </row>
    <row r="56" spans="1:108" s="55" customFormat="1" ht="24" customHeight="1">
      <c r="A56" s="54"/>
      <c r="B56" s="254" t="s">
        <v>25</v>
      </c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  <c r="AM56" s="254"/>
      <c r="AN56" s="254"/>
      <c r="AO56" s="254"/>
      <c r="AP56" s="254"/>
      <c r="AQ56" s="255"/>
      <c r="AR56" s="232"/>
      <c r="AS56" s="233"/>
      <c r="AT56" s="233"/>
      <c r="AU56" s="233"/>
      <c r="AV56" s="233"/>
      <c r="AW56" s="233"/>
      <c r="AX56" s="233"/>
      <c r="AY56" s="233"/>
      <c r="AZ56" s="233"/>
      <c r="BA56" s="233"/>
      <c r="BB56" s="233"/>
      <c r="BC56" s="233"/>
      <c r="BD56" s="233"/>
      <c r="BE56" s="233"/>
      <c r="BF56" s="233"/>
      <c r="BG56" s="233"/>
      <c r="BH56" s="234"/>
      <c r="BI56" s="227"/>
      <c r="BJ56" s="228"/>
      <c r="BK56" s="228"/>
      <c r="BL56" s="228"/>
      <c r="BM56" s="228"/>
      <c r="BN56" s="228"/>
      <c r="BO56" s="228"/>
      <c r="BP56" s="228"/>
      <c r="BQ56" s="228"/>
      <c r="BR56" s="228"/>
      <c r="BS56" s="228"/>
      <c r="BT56" s="228"/>
      <c r="BU56" s="228"/>
      <c r="BV56" s="228"/>
      <c r="BW56" s="228"/>
      <c r="BX56" s="228"/>
      <c r="BY56" s="228"/>
      <c r="BZ56" s="229"/>
      <c r="CA56" s="227"/>
      <c r="CB56" s="228"/>
      <c r="CC56" s="228"/>
      <c r="CD56" s="228"/>
      <c r="CE56" s="228"/>
      <c r="CF56" s="228"/>
      <c r="CG56" s="228"/>
      <c r="CH56" s="228"/>
      <c r="CI56" s="228"/>
      <c r="CJ56" s="228"/>
      <c r="CK56" s="228"/>
      <c r="CL56" s="228"/>
      <c r="CM56" s="228"/>
      <c r="CN56" s="228"/>
      <c r="CO56" s="229"/>
      <c r="CP56" s="227"/>
      <c r="CQ56" s="228"/>
      <c r="CR56" s="228"/>
      <c r="CS56" s="228"/>
      <c r="CT56" s="228"/>
      <c r="CU56" s="228"/>
      <c r="CV56" s="228"/>
      <c r="CW56" s="228"/>
      <c r="CX56" s="228"/>
      <c r="CY56" s="228"/>
      <c r="CZ56" s="228"/>
      <c r="DA56" s="228"/>
      <c r="DB56" s="228"/>
      <c r="DC56" s="228"/>
      <c r="DD56" s="229"/>
    </row>
    <row r="57" spans="1:108" s="55" customFormat="1" ht="15">
      <c r="A57" s="54"/>
      <c r="B57" s="230" t="s">
        <v>26</v>
      </c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0"/>
      <c r="AM57" s="230"/>
      <c r="AN57" s="230"/>
      <c r="AO57" s="230"/>
      <c r="AP57" s="230"/>
      <c r="AQ57" s="231"/>
      <c r="AR57" s="232" t="s">
        <v>21</v>
      </c>
      <c r="AS57" s="233"/>
      <c r="AT57" s="233"/>
      <c r="AU57" s="233"/>
      <c r="AV57" s="233"/>
      <c r="AW57" s="233"/>
      <c r="AX57" s="233"/>
      <c r="AY57" s="233"/>
      <c r="AZ57" s="233"/>
      <c r="BA57" s="233"/>
      <c r="BB57" s="233"/>
      <c r="BC57" s="233"/>
      <c r="BD57" s="233"/>
      <c r="BE57" s="233"/>
      <c r="BF57" s="233"/>
      <c r="BG57" s="233"/>
      <c r="BH57" s="234"/>
      <c r="BI57" s="227">
        <f>CA57</f>
        <v>0</v>
      </c>
      <c r="BJ57" s="228"/>
      <c r="BK57" s="228"/>
      <c r="BL57" s="228"/>
      <c r="BM57" s="228"/>
      <c r="BN57" s="228"/>
      <c r="BO57" s="228"/>
      <c r="BP57" s="228"/>
      <c r="BQ57" s="228"/>
      <c r="BR57" s="228"/>
      <c r="BS57" s="228"/>
      <c r="BT57" s="228"/>
      <c r="BU57" s="228"/>
      <c r="BV57" s="228"/>
      <c r="BW57" s="228"/>
      <c r="BX57" s="228"/>
      <c r="BY57" s="228"/>
      <c r="BZ57" s="229"/>
      <c r="CA57" s="227">
        <v>0</v>
      </c>
      <c r="CB57" s="228"/>
      <c r="CC57" s="228"/>
      <c r="CD57" s="228"/>
      <c r="CE57" s="228"/>
      <c r="CF57" s="228"/>
      <c r="CG57" s="228"/>
      <c r="CH57" s="228"/>
      <c r="CI57" s="228"/>
      <c r="CJ57" s="228"/>
      <c r="CK57" s="228"/>
      <c r="CL57" s="228"/>
      <c r="CM57" s="228"/>
      <c r="CN57" s="228"/>
      <c r="CO57" s="229"/>
      <c r="CP57" s="227">
        <v>0</v>
      </c>
      <c r="CQ57" s="228"/>
      <c r="CR57" s="228"/>
      <c r="CS57" s="228"/>
      <c r="CT57" s="228"/>
      <c r="CU57" s="228"/>
      <c r="CV57" s="228"/>
      <c r="CW57" s="228"/>
      <c r="CX57" s="228"/>
      <c r="CY57" s="228"/>
      <c r="CZ57" s="228"/>
      <c r="DA57" s="228"/>
      <c r="DB57" s="228"/>
      <c r="DC57" s="228"/>
      <c r="DD57" s="229"/>
    </row>
    <row r="58" spans="1:108" s="73" customFormat="1" ht="15">
      <c r="A58" s="72"/>
      <c r="B58" s="219" t="s">
        <v>210</v>
      </c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19"/>
      <c r="AG58" s="219"/>
      <c r="AH58" s="219"/>
      <c r="AI58" s="219"/>
      <c r="AJ58" s="219"/>
      <c r="AK58" s="219"/>
      <c r="AL58" s="219"/>
      <c r="AM58" s="219"/>
      <c r="AN58" s="219"/>
      <c r="AO58" s="219"/>
      <c r="AP58" s="219"/>
      <c r="AQ58" s="220"/>
      <c r="AR58" s="221" t="s">
        <v>21</v>
      </c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  <c r="BG58" s="222"/>
      <c r="BH58" s="223"/>
      <c r="BI58" s="224">
        <f>CA58</f>
        <v>0</v>
      </c>
      <c r="BJ58" s="225"/>
      <c r="BK58" s="225"/>
      <c r="BL58" s="225"/>
      <c r="BM58" s="225"/>
      <c r="BN58" s="225"/>
      <c r="BO58" s="225"/>
      <c r="BP58" s="225"/>
      <c r="BQ58" s="225"/>
      <c r="BR58" s="225"/>
      <c r="BS58" s="225"/>
      <c r="BT58" s="225"/>
      <c r="BU58" s="225"/>
      <c r="BV58" s="225"/>
      <c r="BW58" s="225"/>
      <c r="BX58" s="225"/>
      <c r="BY58" s="225"/>
      <c r="BZ58" s="226"/>
      <c r="CA58" s="224">
        <v>0</v>
      </c>
      <c r="CB58" s="225"/>
      <c r="CC58" s="225"/>
      <c r="CD58" s="225"/>
      <c r="CE58" s="225"/>
      <c r="CF58" s="225"/>
      <c r="CG58" s="225"/>
      <c r="CH58" s="225"/>
      <c r="CI58" s="225"/>
      <c r="CJ58" s="225"/>
      <c r="CK58" s="225"/>
      <c r="CL58" s="225"/>
      <c r="CM58" s="225"/>
      <c r="CN58" s="225"/>
      <c r="CO58" s="226"/>
      <c r="CP58" s="224">
        <v>0</v>
      </c>
      <c r="CQ58" s="225"/>
      <c r="CR58" s="225"/>
      <c r="CS58" s="225"/>
      <c r="CT58" s="225"/>
      <c r="CU58" s="225"/>
      <c r="CV58" s="225"/>
      <c r="CW58" s="225"/>
      <c r="CX58" s="225"/>
      <c r="CY58" s="225"/>
      <c r="CZ58" s="225"/>
      <c r="DA58" s="225"/>
      <c r="DB58" s="225"/>
      <c r="DC58" s="225"/>
      <c r="DD58" s="226"/>
    </row>
  </sheetData>
  <sheetProtection/>
  <mergeCells count="272">
    <mergeCell ref="BI56:BZ56"/>
    <mergeCell ref="CA56:CO56"/>
    <mergeCell ref="CP56:DD56"/>
    <mergeCell ref="BI57:BZ57"/>
    <mergeCell ref="CA57:CO57"/>
    <mergeCell ref="CP57:DD57"/>
    <mergeCell ref="BI54:BZ54"/>
    <mergeCell ref="CA54:CO54"/>
    <mergeCell ref="CP54:DD54"/>
    <mergeCell ref="BI55:BZ55"/>
    <mergeCell ref="CA55:CO55"/>
    <mergeCell ref="CP55:DD55"/>
    <mergeCell ref="BI52:BZ52"/>
    <mergeCell ref="CA52:CO52"/>
    <mergeCell ref="CP52:DD52"/>
    <mergeCell ref="BI53:BZ53"/>
    <mergeCell ref="CA53:CO53"/>
    <mergeCell ref="CP53:DD53"/>
    <mergeCell ref="BI50:BZ50"/>
    <mergeCell ref="CA50:CO50"/>
    <mergeCell ref="CP50:DD50"/>
    <mergeCell ref="BI51:BZ51"/>
    <mergeCell ref="CA51:CO51"/>
    <mergeCell ref="CP51:DD51"/>
    <mergeCell ref="BI48:BZ48"/>
    <mergeCell ref="CA48:CO48"/>
    <mergeCell ref="CP48:DD48"/>
    <mergeCell ref="BI49:BZ49"/>
    <mergeCell ref="CA49:CO49"/>
    <mergeCell ref="CP49:DD49"/>
    <mergeCell ref="BI46:BZ46"/>
    <mergeCell ref="CA46:CO46"/>
    <mergeCell ref="CP46:DD46"/>
    <mergeCell ref="BI47:BZ47"/>
    <mergeCell ref="CA47:CO47"/>
    <mergeCell ref="CP47:DD47"/>
    <mergeCell ref="BI44:BZ44"/>
    <mergeCell ref="CA44:CO44"/>
    <mergeCell ref="CP44:DD44"/>
    <mergeCell ref="BI45:BZ45"/>
    <mergeCell ref="CA45:CO45"/>
    <mergeCell ref="CP45:DD45"/>
    <mergeCell ref="BI42:BZ42"/>
    <mergeCell ref="CA42:CO42"/>
    <mergeCell ref="CP42:DD42"/>
    <mergeCell ref="BI43:BZ43"/>
    <mergeCell ref="CA43:CO43"/>
    <mergeCell ref="CP43:DD43"/>
    <mergeCell ref="BI40:BZ40"/>
    <mergeCell ref="CA40:CO40"/>
    <mergeCell ref="CP40:DD40"/>
    <mergeCell ref="BI41:BZ41"/>
    <mergeCell ref="CA41:CO41"/>
    <mergeCell ref="CP41:DD41"/>
    <mergeCell ref="BI38:BZ38"/>
    <mergeCell ref="CA38:CO38"/>
    <mergeCell ref="CP38:DD38"/>
    <mergeCell ref="BI39:BZ39"/>
    <mergeCell ref="CA39:CO39"/>
    <mergeCell ref="CP39:DD39"/>
    <mergeCell ref="BI36:BZ36"/>
    <mergeCell ref="CA36:CO36"/>
    <mergeCell ref="CP36:DD36"/>
    <mergeCell ref="BI37:BZ37"/>
    <mergeCell ref="CA37:CO37"/>
    <mergeCell ref="CP37:DD37"/>
    <mergeCell ref="BI34:BZ34"/>
    <mergeCell ref="CA34:CO34"/>
    <mergeCell ref="CP34:DD34"/>
    <mergeCell ref="BI35:BZ35"/>
    <mergeCell ref="CA35:CO35"/>
    <mergeCell ref="CP35:DD35"/>
    <mergeCell ref="BI32:BZ32"/>
    <mergeCell ref="CA32:CO32"/>
    <mergeCell ref="CP32:DD32"/>
    <mergeCell ref="BI33:BZ33"/>
    <mergeCell ref="CA33:CO33"/>
    <mergeCell ref="CP33:DD33"/>
    <mergeCell ref="BI30:BZ30"/>
    <mergeCell ref="CA30:CO30"/>
    <mergeCell ref="CP30:DD30"/>
    <mergeCell ref="BI31:BZ31"/>
    <mergeCell ref="CA31:CO31"/>
    <mergeCell ref="CP31:DD31"/>
    <mergeCell ref="BI28:BZ28"/>
    <mergeCell ref="CA28:CO28"/>
    <mergeCell ref="CP28:DD28"/>
    <mergeCell ref="BI29:BZ29"/>
    <mergeCell ref="CA29:CO29"/>
    <mergeCell ref="CP29:DD29"/>
    <mergeCell ref="BI26:BZ26"/>
    <mergeCell ref="CA26:CO26"/>
    <mergeCell ref="CP26:DD26"/>
    <mergeCell ref="BI27:BZ27"/>
    <mergeCell ref="CA27:CO27"/>
    <mergeCell ref="CP27:DD27"/>
    <mergeCell ref="BI24:BZ24"/>
    <mergeCell ref="CA24:CO24"/>
    <mergeCell ref="CP24:DD24"/>
    <mergeCell ref="BI25:BZ25"/>
    <mergeCell ref="CA25:CO25"/>
    <mergeCell ref="CP25:DD25"/>
    <mergeCell ref="BI22:BZ22"/>
    <mergeCell ref="CA22:CO22"/>
    <mergeCell ref="CP22:DD22"/>
    <mergeCell ref="BI23:BZ23"/>
    <mergeCell ref="CA23:CO23"/>
    <mergeCell ref="CP23:DD23"/>
    <mergeCell ref="BI20:BZ20"/>
    <mergeCell ref="CA20:CO20"/>
    <mergeCell ref="CP20:DD20"/>
    <mergeCell ref="BI21:BZ21"/>
    <mergeCell ref="CA21:CO21"/>
    <mergeCell ref="CP21:DD21"/>
    <mergeCell ref="BI15:BZ15"/>
    <mergeCell ref="CA15:CO15"/>
    <mergeCell ref="CP15:DD15"/>
    <mergeCell ref="BI18:BZ18"/>
    <mergeCell ref="CA18:CO18"/>
    <mergeCell ref="CP18:DD18"/>
    <mergeCell ref="CP17:DD17"/>
    <mergeCell ref="CP16:DD16"/>
    <mergeCell ref="CA17:CO17"/>
    <mergeCell ref="BI17:BZ17"/>
    <mergeCell ref="BI12:BZ12"/>
    <mergeCell ref="CA12:CO12"/>
    <mergeCell ref="CP12:DD12"/>
    <mergeCell ref="CA13:CO13"/>
    <mergeCell ref="CP13:DD13"/>
    <mergeCell ref="BI14:BZ14"/>
    <mergeCell ref="CA14:CO14"/>
    <mergeCell ref="CP14:DD14"/>
    <mergeCell ref="BI9:BZ9"/>
    <mergeCell ref="CA9:CO9"/>
    <mergeCell ref="CP9:DD9"/>
    <mergeCell ref="CA10:CO10"/>
    <mergeCell ref="CP10:DD10"/>
    <mergeCell ref="BI11:BZ11"/>
    <mergeCell ref="CA11:CO11"/>
    <mergeCell ref="CP11:DD11"/>
    <mergeCell ref="CP6:DD6"/>
    <mergeCell ref="CA7:CO7"/>
    <mergeCell ref="CP7:DD7"/>
    <mergeCell ref="BI8:BZ8"/>
    <mergeCell ref="CA8:CO8"/>
    <mergeCell ref="CP8:DD8"/>
    <mergeCell ref="BI4:BZ5"/>
    <mergeCell ref="BI7:BZ7"/>
    <mergeCell ref="BI10:BZ10"/>
    <mergeCell ref="BI13:BZ13"/>
    <mergeCell ref="B55:AQ55"/>
    <mergeCell ref="CA4:DD4"/>
    <mergeCell ref="CA5:CO5"/>
    <mergeCell ref="CP5:DD5"/>
    <mergeCell ref="BI6:BZ6"/>
    <mergeCell ref="CA6:CO6"/>
    <mergeCell ref="B56:AQ56"/>
    <mergeCell ref="AR56:BH56"/>
    <mergeCell ref="B57:AQ57"/>
    <mergeCell ref="AR57:BH57"/>
    <mergeCell ref="B54:AQ54"/>
    <mergeCell ref="AR54:BH54"/>
    <mergeCell ref="AR55:BH55"/>
    <mergeCell ref="B52:AQ52"/>
    <mergeCell ref="AR52:BH52"/>
    <mergeCell ref="B53:AQ53"/>
    <mergeCell ref="AR53:BH53"/>
    <mergeCell ref="B50:AQ50"/>
    <mergeCell ref="AR50:BH50"/>
    <mergeCell ref="B51:AQ51"/>
    <mergeCell ref="AR51:BH51"/>
    <mergeCell ref="B48:AQ48"/>
    <mergeCell ref="AR48:BH48"/>
    <mergeCell ref="B49:AQ49"/>
    <mergeCell ref="AR49:BH49"/>
    <mergeCell ref="B46:AQ46"/>
    <mergeCell ref="AR46:BH46"/>
    <mergeCell ref="B47:AQ47"/>
    <mergeCell ref="AR47:BH47"/>
    <mergeCell ref="B44:AQ44"/>
    <mergeCell ref="AR44:BH44"/>
    <mergeCell ref="B45:AQ45"/>
    <mergeCell ref="AR45:BH45"/>
    <mergeCell ref="B42:AQ42"/>
    <mergeCell ref="AR42:BH42"/>
    <mergeCell ref="B43:AQ43"/>
    <mergeCell ref="AR43:BH43"/>
    <mergeCell ref="B40:AQ40"/>
    <mergeCell ref="AR40:BH40"/>
    <mergeCell ref="B41:AQ41"/>
    <mergeCell ref="AR41:BH41"/>
    <mergeCell ref="B38:AQ38"/>
    <mergeCell ref="AR38:BH38"/>
    <mergeCell ref="B39:AQ39"/>
    <mergeCell ref="AR39:BH39"/>
    <mergeCell ref="B36:AQ36"/>
    <mergeCell ref="AR36:BH36"/>
    <mergeCell ref="B37:AQ37"/>
    <mergeCell ref="AR37:BH37"/>
    <mergeCell ref="B34:AQ34"/>
    <mergeCell ref="AR34:BH34"/>
    <mergeCell ref="B35:AQ35"/>
    <mergeCell ref="AR35:BH35"/>
    <mergeCell ref="B32:AQ32"/>
    <mergeCell ref="AR32:BH32"/>
    <mergeCell ref="B33:AQ33"/>
    <mergeCell ref="AR33:BH33"/>
    <mergeCell ref="B30:AQ30"/>
    <mergeCell ref="AR30:BH30"/>
    <mergeCell ref="B31:AQ31"/>
    <mergeCell ref="AR31:BH31"/>
    <mergeCell ref="B28:AQ28"/>
    <mergeCell ref="AR28:BH28"/>
    <mergeCell ref="B29:AQ29"/>
    <mergeCell ref="AR29:BH29"/>
    <mergeCell ref="B26:AQ26"/>
    <mergeCell ref="AR26:BH26"/>
    <mergeCell ref="B27:AQ27"/>
    <mergeCell ref="AR27:BH27"/>
    <mergeCell ref="B25:AQ25"/>
    <mergeCell ref="AR25:BH25"/>
    <mergeCell ref="B22:AQ22"/>
    <mergeCell ref="AR22:BH22"/>
    <mergeCell ref="B23:AQ23"/>
    <mergeCell ref="AR23:BH23"/>
    <mergeCell ref="AR17:BH17"/>
    <mergeCell ref="B20:AQ20"/>
    <mergeCell ref="AR20:BH20"/>
    <mergeCell ref="B21:AQ21"/>
    <mergeCell ref="AR21:BH21"/>
    <mergeCell ref="B19:AQ19"/>
    <mergeCell ref="AR19:BH19"/>
    <mergeCell ref="AR11:BH11"/>
    <mergeCell ref="B16:AQ16"/>
    <mergeCell ref="AR16:BH16"/>
    <mergeCell ref="B18:AQ18"/>
    <mergeCell ref="AR18:BH18"/>
    <mergeCell ref="B14:AQ14"/>
    <mergeCell ref="AR14:BH14"/>
    <mergeCell ref="B15:AQ15"/>
    <mergeCell ref="AR15:BH15"/>
    <mergeCell ref="B17:AQ17"/>
    <mergeCell ref="AR9:BH9"/>
    <mergeCell ref="B6:AQ6"/>
    <mergeCell ref="AR6:BH6"/>
    <mergeCell ref="B12:AQ12"/>
    <mergeCell ref="AR12:BH12"/>
    <mergeCell ref="B13:AQ13"/>
    <mergeCell ref="AR13:BH13"/>
    <mergeCell ref="B10:AQ10"/>
    <mergeCell ref="AR10:BH10"/>
    <mergeCell ref="B11:AQ11"/>
    <mergeCell ref="A2:DD2"/>
    <mergeCell ref="B7:AQ7"/>
    <mergeCell ref="AR7:BH7"/>
    <mergeCell ref="A4:AQ5"/>
    <mergeCell ref="AR4:BH5"/>
    <mergeCell ref="BI16:BZ16"/>
    <mergeCell ref="CA16:CO16"/>
    <mergeCell ref="B8:AQ8"/>
    <mergeCell ref="AR8:BH8"/>
    <mergeCell ref="B9:AQ9"/>
    <mergeCell ref="B58:AQ58"/>
    <mergeCell ref="AR58:BH58"/>
    <mergeCell ref="BI58:BZ58"/>
    <mergeCell ref="BI19:BZ19"/>
    <mergeCell ref="CA19:CO19"/>
    <mergeCell ref="CP19:DD19"/>
    <mergeCell ref="CA58:CO58"/>
    <mergeCell ref="CP58:DD58"/>
    <mergeCell ref="B24:AQ24"/>
    <mergeCell ref="AR24:BH24"/>
  </mergeCells>
  <printOptions/>
  <pageMargins left="0.7874015748031497" right="0.31496062992125984" top="0.5905511811023623" bottom="0.3937007874015748" header="0.1968503937007874" footer="0.1968503937007874"/>
  <pageSetup fitToHeight="2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F27"/>
  <sheetViews>
    <sheetView tabSelected="1" view="pageBreakPreview" zoomScaleSheetLayoutView="100" zoomScalePageLayoutView="0" workbookViewId="0" topLeftCell="A1">
      <selection activeCell="BR38" sqref="BR38"/>
    </sheetView>
  </sheetViews>
  <sheetFormatPr defaultColWidth="0.875" defaultRowHeight="12.75"/>
  <cols>
    <col min="1" max="16384" width="0.875" style="1" customWidth="1"/>
  </cols>
  <sheetData>
    <row r="1" ht="3" customHeight="1"/>
    <row r="2" spans="1:108" s="5" customFormat="1" ht="30" customHeight="1">
      <c r="A2" s="197" t="s">
        <v>150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  <c r="CV2" s="198"/>
      <c r="CW2" s="198"/>
      <c r="CX2" s="198"/>
      <c r="CY2" s="198"/>
      <c r="CZ2" s="198"/>
      <c r="DA2" s="198"/>
      <c r="DB2" s="198"/>
      <c r="DC2" s="198"/>
      <c r="DD2" s="199"/>
    </row>
    <row r="3" spans="1:108" s="5" customFormat="1" ht="30" customHeight="1">
      <c r="A3" s="165" t="s">
        <v>126</v>
      </c>
      <c r="B3" s="163"/>
      <c r="C3" s="163"/>
      <c r="D3" s="163"/>
      <c r="E3" s="163"/>
      <c r="F3" s="163"/>
      <c r="G3" s="163"/>
      <c r="H3" s="164"/>
      <c r="I3" s="165" t="s">
        <v>120</v>
      </c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4"/>
      <c r="AR3" s="165" t="s">
        <v>121</v>
      </c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4"/>
      <c r="CA3" s="165" t="s">
        <v>122</v>
      </c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4"/>
      <c r="CP3" s="165" t="s">
        <v>123</v>
      </c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4"/>
    </row>
    <row r="4" spans="1:108" s="5" customFormat="1" ht="15">
      <c r="A4" s="190"/>
      <c r="B4" s="191"/>
      <c r="C4" s="191"/>
      <c r="D4" s="191"/>
      <c r="E4" s="191"/>
      <c r="F4" s="191"/>
      <c r="G4" s="191"/>
      <c r="H4" s="192"/>
      <c r="I4" s="193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3"/>
      <c r="AR4" s="193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3"/>
      <c r="CA4" s="150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2"/>
      <c r="CP4" s="150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2"/>
    </row>
    <row r="5" spans="1:108" s="5" customFormat="1" ht="15">
      <c r="A5" s="190"/>
      <c r="B5" s="191"/>
      <c r="C5" s="191"/>
      <c r="D5" s="191"/>
      <c r="E5" s="191"/>
      <c r="F5" s="191"/>
      <c r="G5" s="191"/>
      <c r="H5" s="192"/>
      <c r="I5" s="193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3"/>
      <c r="AR5" s="193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3"/>
      <c r="CA5" s="150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2"/>
      <c r="CP5" s="150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2"/>
    </row>
    <row r="6" spans="1:55" s="5" customFormat="1" ht="24.75" customHeight="1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108" ht="15" customHeight="1">
      <c r="A7" s="5"/>
      <c r="B7" s="5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" customHeight="1">
      <c r="A8" s="5" t="s">
        <v>181</v>
      </c>
      <c r="B8" s="5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 t="s">
        <v>206</v>
      </c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</row>
    <row r="9" spans="1:108" s="2" customFormat="1" ht="12">
      <c r="A9" s="25"/>
      <c r="B9" s="25"/>
      <c r="BD9" s="194" t="s">
        <v>13</v>
      </c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 t="s">
        <v>14</v>
      </c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</row>
    <row r="10" spans="1:108" ht="15" hidden="1">
      <c r="A10" s="5" t="s">
        <v>117</v>
      </c>
      <c r="B10" s="5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</row>
    <row r="11" spans="1:55" ht="15" hidden="1">
      <c r="A11" s="5" t="s">
        <v>130</v>
      </c>
      <c r="B11" s="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</row>
    <row r="12" spans="1:108" ht="15" customHeight="1" hidden="1">
      <c r="A12" s="5"/>
      <c r="B12" s="5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</row>
    <row r="13" spans="1:108" s="2" customFormat="1" ht="12" hidden="1">
      <c r="A13" s="25"/>
      <c r="B13" s="25"/>
      <c r="BD13" s="194" t="s">
        <v>13</v>
      </c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 t="s">
        <v>14</v>
      </c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</row>
    <row r="14" spans="1:2" ht="15" customHeight="1">
      <c r="A14" s="5"/>
      <c r="B14" s="5"/>
    </row>
    <row r="15" spans="1:108" ht="15" customHeight="1">
      <c r="A15" s="5" t="s">
        <v>182</v>
      </c>
      <c r="B15" s="5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 t="s">
        <v>215</v>
      </c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/>
    </row>
    <row r="16" spans="1:108" s="2" customFormat="1" ht="12">
      <c r="A16" s="25"/>
      <c r="B16" s="25"/>
      <c r="BD16" s="194" t="s">
        <v>13</v>
      </c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 t="s">
        <v>14</v>
      </c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</row>
    <row r="17" spans="1:2" ht="15">
      <c r="A17" s="5"/>
      <c r="B17" s="5"/>
    </row>
    <row r="18" spans="1:108" ht="15" customHeight="1">
      <c r="A18" s="5" t="s">
        <v>112</v>
      </c>
      <c r="B18" s="5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 t="s">
        <v>216</v>
      </c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6"/>
    </row>
    <row r="19" spans="1:108" s="2" customFormat="1" ht="12" customHeight="1">
      <c r="A19" s="25"/>
      <c r="B19" s="25"/>
      <c r="BD19" s="194" t="s">
        <v>13</v>
      </c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 t="s">
        <v>14</v>
      </c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</row>
    <row r="20" spans="1:35" ht="15">
      <c r="A20" s="5" t="s">
        <v>113</v>
      </c>
      <c r="B20" s="5"/>
      <c r="G20" s="195" t="s">
        <v>183</v>
      </c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</row>
    <row r="21" ht="24.75" customHeight="1"/>
    <row r="22" spans="2:36" ht="15" customHeight="1">
      <c r="B22" s="11" t="s">
        <v>2</v>
      </c>
      <c r="C22" s="188" t="s">
        <v>217</v>
      </c>
      <c r="D22" s="188"/>
      <c r="E22" s="188"/>
      <c r="F22" s="188"/>
      <c r="G22" s="1" t="s">
        <v>2</v>
      </c>
      <c r="J22" s="188" t="s">
        <v>213</v>
      </c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200">
        <v>20</v>
      </c>
      <c r="AC22" s="200"/>
      <c r="AD22" s="200"/>
      <c r="AE22" s="200"/>
      <c r="AF22" s="271" t="s">
        <v>209</v>
      </c>
      <c r="AG22" s="271"/>
      <c r="AH22" s="271"/>
      <c r="AI22" s="271"/>
      <c r="AJ22" s="1" t="s">
        <v>3</v>
      </c>
    </row>
    <row r="23" ht="3" customHeight="1"/>
    <row r="26" spans="1:110" ht="15.75" customHeight="1">
      <c r="A26" s="189" t="s">
        <v>139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89"/>
      <c r="CM26" s="189"/>
      <c r="CN26" s="189"/>
      <c r="CO26" s="189"/>
      <c r="CP26" s="189"/>
      <c r="CQ26" s="189"/>
      <c r="CR26" s="189"/>
      <c r="CS26" s="189"/>
      <c r="CT26" s="189"/>
      <c r="CU26" s="189"/>
      <c r="CV26" s="189"/>
      <c r="CW26" s="189"/>
      <c r="CX26" s="189"/>
      <c r="CY26" s="189"/>
      <c r="CZ26" s="189"/>
      <c r="DA26" s="189"/>
      <c r="DB26" s="189"/>
      <c r="DC26" s="189"/>
      <c r="DD26" s="189"/>
      <c r="DE26" s="189"/>
      <c r="DF26" s="189"/>
    </row>
    <row r="27" spans="1:110" ht="15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  <c r="CC27" s="189"/>
      <c r="CD27" s="189"/>
      <c r="CE27" s="189"/>
      <c r="CF27" s="189"/>
      <c r="CG27" s="189"/>
      <c r="CH27" s="189"/>
      <c r="CI27" s="189"/>
      <c r="CJ27" s="189"/>
      <c r="CK27" s="189"/>
      <c r="CL27" s="189"/>
      <c r="CM27" s="189"/>
      <c r="CN27" s="189"/>
      <c r="CO27" s="189"/>
      <c r="CP27" s="189"/>
      <c r="CQ27" s="189"/>
      <c r="CR27" s="189"/>
      <c r="CS27" s="189"/>
      <c r="CT27" s="189"/>
      <c r="CU27" s="189"/>
      <c r="CV27" s="189"/>
      <c r="CW27" s="189"/>
      <c r="CX27" s="189"/>
      <c r="CY27" s="189"/>
      <c r="CZ27" s="189"/>
      <c r="DA27" s="189"/>
      <c r="DB27" s="189"/>
      <c r="DC27" s="189"/>
      <c r="DD27" s="189"/>
      <c r="DE27" s="189"/>
      <c r="DF27" s="189"/>
    </row>
  </sheetData>
  <sheetProtection/>
  <mergeCells count="38">
    <mergeCell ref="A26:DF27"/>
    <mergeCell ref="BD18:BW18"/>
    <mergeCell ref="BX18:DD18"/>
    <mergeCell ref="BD19:BW19"/>
    <mergeCell ref="BX19:DD19"/>
    <mergeCell ref="G20:AI20"/>
    <mergeCell ref="C22:F22"/>
    <mergeCell ref="J22:AA22"/>
    <mergeCell ref="AB22:AE22"/>
    <mergeCell ref="AF22:AI22"/>
    <mergeCell ref="BD13:BW13"/>
    <mergeCell ref="BX13:DD13"/>
    <mergeCell ref="BD15:BW15"/>
    <mergeCell ref="BX15:DD15"/>
    <mergeCell ref="BD16:BW16"/>
    <mergeCell ref="BX16:DD16"/>
    <mergeCell ref="BD8:BW8"/>
    <mergeCell ref="BX8:DD8"/>
    <mergeCell ref="BD9:BW9"/>
    <mergeCell ref="BX9:DD9"/>
    <mergeCell ref="BD12:BW12"/>
    <mergeCell ref="BX12:DD12"/>
    <mergeCell ref="A4:H4"/>
    <mergeCell ref="I4:AQ4"/>
    <mergeCell ref="AR4:BZ4"/>
    <mergeCell ref="CA4:CO4"/>
    <mergeCell ref="CP4:DD4"/>
    <mergeCell ref="A5:H5"/>
    <mergeCell ref="I5:AQ5"/>
    <mergeCell ref="AR5:BZ5"/>
    <mergeCell ref="CA5:CO5"/>
    <mergeCell ref="CP5:DD5"/>
    <mergeCell ref="A2:DD2"/>
    <mergeCell ref="A3:H3"/>
    <mergeCell ref="I3:AQ3"/>
    <mergeCell ref="AR3:BZ3"/>
    <mergeCell ref="CA3:CO3"/>
    <mergeCell ref="CP3:DD3"/>
  </mergeCells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Музей</cp:lastModifiedBy>
  <cp:lastPrinted>2016-01-11T13:03:47Z</cp:lastPrinted>
  <dcterms:created xsi:type="dcterms:W3CDTF">2010-11-26T07:12:57Z</dcterms:created>
  <dcterms:modified xsi:type="dcterms:W3CDTF">2016-01-11T13:05:47Z</dcterms:modified>
  <cp:category/>
  <cp:version/>
  <cp:contentType/>
  <cp:contentStatus/>
</cp:coreProperties>
</file>